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640"/>
  </bookViews>
  <sheets>
    <sheet name="2018 inicial 2017 prorrogado" sheetId="1" r:id="rId1"/>
  </sheets>
  <definedNames>
    <definedName name="_xlnm.Print_Titles" localSheetId="0">'2018 inicial 2017 prorrogado'!$1:$2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1" l="1"/>
  <c r="H7" i="1"/>
  <c r="H38" i="1" l="1"/>
  <c r="I54" i="1"/>
  <c r="I100" i="1"/>
  <c r="F100" i="1"/>
  <c r="J99" i="1"/>
  <c r="K99" i="1" s="1"/>
  <c r="H99" i="1"/>
  <c r="H98" i="1"/>
  <c r="J95" i="1"/>
  <c r="K95" i="1" s="1"/>
  <c r="H95" i="1"/>
  <c r="H94" i="1"/>
  <c r="J93" i="1"/>
  <c r="K93" i="1" s="1"/>
  <c r="H93" i="1"/>
  <c r="H92" i="1"/>
  <c r="K91" i="1"/>
  <c r="J91" i="1"/>
  <c r="H91" i="1"/>
  <c r="H90" i="1"/>
  <c r="H100" i="1" s="1"/>
  <c r="J86" i="1"/>
  <c r="K86" i="1" s="1"/>
  <c r="I86" i="1"/>
  <c r="F86" i="1"/>
  <c r="K85" i="1"/>
  <c r="J85" i="1"/>
  <c r="H85" i="1"/>
  <c r="H84" i="1"/>
  <c r="H86" i="1" s="1"/>
  <c r="K79" i="1"/>
  <c r="H79" i="1"/>
  <c r="H78" i="1"/>
  <c r="J75" i="1"/>
  <c r="K75" i="1" s="1"/>
  <c r="H75" i="1"/>
  <c r="H74" i="1"/>
  <c r="K72" i="1"/>
  <c r="H72" i="1"/>
  <c r="H71" i="1"/>
  <c r="J68" i="1"/>
  <c r="J65" i="1" s="1"/>
  <c r="H68" i="1"/>
  <c r="J67" i="1"/>
  <c r="K67" i="1" s="1"/>
  <c r="H67" i="1"/>
  <c r="K66" i="1"/>
  <c r="H66" i="1"/>
  <c r="H65" i="1" s="1"/>
  <c r="I65" i="1"/>
  <c r="F65" i="1"/>
  <c r="K63" i="1"/>
  <c r="H63" i="1"/>
  <c r="H62" i="1"/>
  <c r="J61" i="1"/>
  <c r="K61" i="1" s="1"/>
  <c r="H61" i="1"/>
  <c r="H60" i="1"/>
  <c r="J59" i="1"/>
  <c r="K59" i="1" s="1"/>
  <c r="H59" i="1"/>
  <c r="J58" i="1"/>
  <c r="K58" i="1" s="1"/>
  <c r="H58" i="1"/>
  <c r="J57" i="1"/>
  <c r="K57" i="1" s="1"/>
  <c r="H57" i="1"/>
  <c r="H54" i="1" s="1"/>
  <c r="H80" i="1" s="1"/>
  <c r="K56" i="1"/>
  <c r="H56" i="1"/>
  <c r="H55" i="1"/>
  <c r="F54" i="1"/>
  <c r="F80" i="1" s="1"/>
  <c r="J52" i="1"/>
  <c r="K52" i="1" s="1"/>
  <c r="H52" i="1"/>
  <c r="H51" i="1"/>
  <c r="J49" i="1"/>
  <c r="K49" i="1" s="1"/>
  <c r="H49" i="1"/>
  <c r="H48" i="1"/>
  <c r="K47" i="1"/>
  <c r="H47" i="1"/>
  <c r="H46" i="1"/>
  <c r="J43" i="1"/>
  <c r="H43" i="1"/>
  <c r="H42" i="1"/>
  <c r="I38" i="1"/>
  <c r="J37" i="1"/>
  <c r="K37" i="1" s="1"/>
  <c r="H37" i="1"/>
  <c r="H36" i="1"/>
  <c r="J35" i="1"/>
  <c r="K35" i="1" s="1"/>
  <c r="H35" i="1"/>
  <c r="H34" i="1"/>
  <c r="J33" i="1"/>
  <c r="K33" i="1" s="1"/>
  <c r="H33" i="1"/>
  <c r="H32" i="1"/>
  <c r="J30" i="1"/>
  <c r="K30" i="1" s="1"/>
  <c r="H30" i="1"/>
  <c r="H29" i="1"/>
  <c r="J28" i="1"/>
  <c r="K28" i="1" s="1"/>
  <c r="H28" i="1"/>
  <c r="H27" i="1"/>
  <c r="J26" i="1"/>
  <c r="K26" i="1" s="1"/>
  <c r="H26" i="1"/>
  <c r="J25" i="1"/>
  <c r="K25" i="1" s="1"/>
  <c r="H25" i="1"/>
  <c r="H24" i="1"/>
  <c r="F24" i="1"/>
  <c r="F38" i="1" s="1"/>
  <c r="F101" i="1" s="1"/>
  <c r="J21" i="1"/>
  <c r="K21" i="1" s="1"/>
  <c r="H21" i="1"/>
  <c r="H20" i="1"/>
  <c r="K17" i="1"/>
  <c r="J17" i="1"/>
  <c r="H17" i="1"/>
  <c r="H16" i="1"/>
  <c r="J14" i="1"/>
  <c r="K14" i="1" s="1"/>
  <c r="H14" i="1"/>
  <c r="H13" i="1"/>
  <c r="J11" i="1"/>
  <c r="J38" i="1" s="1"/>
  <c r="H11" i="1"/>
  <c r="H10" i="1"/>
  <c r="F10" i="1"/>
  <c r="H6" i="1"/>
  <c r="J100" i="1" l="1"/>
  <c r="K100" i="1" s="1"/>
  <c r="K68" i="1"/>
  <c r="I80" i="1"/>
  <c r="I101" i="1" s="1"/>
  <c r="K38" i="1"/>
  <c r="K11" i="1"/>
  <c r="J54" i="1"/>
  <c r="J80" i="1" s="1"/>
  <c r="K80" i="1" s="1"/>
  <c r="K43" i="1"/>
  <c r="J101" i="1" l="1"/>
  <c r="K101" i="1" s="1"/>
</calcChain>
</file>

<file path=xl/sharedStrings.xml><?xml version="1.0" encoding="utf-8"?>
<sst xmlns="http://schemas.openxmlformats.org/spreadsheetml/2006/main" count="201" uniqueCount="168">
  <si>
    <t>Clasificación económica</t>
  </si>
  <si>
    <t>Créditos iniciales</t>
  </si>
  <si>
    <t>Créditos
modificados</t>
  </si>
  <si>
    <t>Créditos
finales</t>
  </si>
  <si>
    <t>Créditos Compro-
metidos</t>
  </si>
  <si>
    <t>Obligaciones reconocidas</t>
  </si>
  <si>
    <t>%
ejecución</t>
  </si>
  <si>
    <t>CAPÍTULO 1</t>
  </si>
  <si>
    <t>GASTOS DE PERSONAL</t>
  </si>
  <si>
    <t>Artículo 11</t>
  </si>
  <si>
    <t>Personal Eventual</t>
  </si>
  <si>
    <t>Concepto 110</t>
  </si>
  <si>
    <t>Personal eventual, retrib. Básicas y otras</t>
  </si>
  <si>
    <t>Subconcepto 110.00</t>
  </si>
  <si>
    <t>Centro Gestor 51</t>
  </si>
  <si>
    <t xml:space="preserve">Nómina </t>
  </si>
  <si>
    <t>Artículo 12</t>
  </si>
  <si>
    <t>Personal Funcionario</t>
  </si>
  <si>
    <t>Concepto 120</t>
  </si>
  <si>
    <t>Retribuciones básicas</t>
  </si>
  <si>
    <t>Subconcepto 120.00</t>
  </si>
  <si>
    <t xml:space="preserve">Concepto 121 </t>
  </si>
  <si>
    <t>Retribuciones complementarias</t>
  </si>
  <si>
    <t>Subconcepto 121.00</t>
  </si>
  <si>
    <t>Complementos</t>
  </si>
  <si>
    <t>Concepto 123</t>
  </si>
  <si>
    <t>Indemnizaciones por destino en el extranjero</t>
  </si>
  <si>
    <t>Subconcepto 123.00</t>
  </si>
  <si>
    <t>Artículo 15</t>
  </si>
  <si>
    <t>Incentivos al rendimiento</t>
  </si>
  <si>
    <t>Concepto 151</t>
  </si>
  <si>
    <t>Gratificaciones</t>
  </si>
  <si>
    <t>Subconcepto 151.00</t>
  </si>
  <si>
    <t>Retribuciones extraordinarias</t>
  </si>
  <si>
    <t>Centro Gestor 70</t>
  </si>
  <si>
    <t xml:space="preserve">Retribuciones servicios extraordinarios personal funcionario </t>
  </si>
  <si>
    <t>Artículo 16</t>
  </si>
  <si>
    <t>Cuotas, prestaciones y gastos sociales a cargo del empleador</t>
  </si>
  <si>
    <t>Concepto 160</t>
  </si>
  <si>
    <t>Cuotas sociales</t>
  </si>
  <si>
    <t>Subconcepto 160.00</t>
  </si>
  <si>
    <t>Seguridad Social</t>
  </si>
  <si>
    <t>Seguimiento y control de los procesos de IT</t>
  </si>
  <si>
    <t>Centro Gestor 71</t>
  </si>
  <si>
    <t>Protección social Régimen General y Régímenes especiales de parlamentarios y funcionarios.</t>
  </si>
  <si>
    <t>Subconcepto 160.01</t>
  </si>
  <si>
    <t>Muface</t>
  </si>
  <si>
    <t>Cuotas Muface parlamentarios y funcionarios</t>
  </si>
  <si>
    <t>Subconcepto 160.09</t>
  </si>
  <si>
    <t>Otras cotizaciones sociales</t>
  </si>
  <si>
    <t>Seguros de vida y accidentes de parlamentarios y funcionarios.</t>
  </si>
  <si>
    <t>Concepto 162</t>
  </si>
  <si>
    <t>Gastos sociales de funcionarios</t>
  </si>
  <si>
    <t>Subconcepto 162.00</t>
  </si>
  <si>
    <t>Formación y perfeccionamiento</t>
  </si>
  <si>
    <t>Centro Gestor 73</t>
  </si>
  <si>
    <t>Cursos de formación específicos para los distintos Cuerpos de funcionarios</t>
  </si>
  <si>
    <t>Subconcepto 162.04</t>
  </si>
  <si>
    <t>Acción Social</t>
  </si>
  <si>
    <t>Reglamento Fondo de Prestaciones Sociales de Funcionarios</t>
  </si>
  <si>
    <t>Subconcepto 162.05</t>
  </si>
  <si>
    <t>Seguros</t>
  </si>
  <si>
    <t>Centro Gestor 60</t>
  </si>
  <si>
    <t>Pólizas asistencia sanitaria de los desplazamientos delegaciones oficiales</t>
  </si>
  <si>
    <t>TOTAL CAPÍTULO 1. GASTOS DE PERSONAL</t>
  </si>
  <si>
    <t>CAPÍTULO 2</t>
  </si>
  <si>
    <t>GASTOS CORRIENTES EN BIENES Y SERVICIOS</t>
  </si>
  <si>
    <t>Artículo 20</t>
  </si>
  <si>
    <t>Arrendamientos y cánones</t>
  </si>
  <si>
    <t>Concepto 209</t>
  </si>
  <si>
    <t>Cánones</t>
  </si>
  <si>
    <t>Subconcepto 209.00</t>
  </si>
  <si>
    <t>Centro Gestor 54</t>
  </si>
  <si>
    <t>Renovación de dominios de internet</t>
  </si>
  <si>
    <t>Artículo 22</t>
  </si>
  <si>
    <t>Material, suministros y otros</t>
  </si>
  <si>
    <t>Concepto 220</t>
  </si>
  <si>
    <t>Material de oficina</t>
  </si>
  <si>
    <t>Subconcepto 220.00</t>
  </si>
  <si>
    <t>Ordinario no inventariable</t>
  </si>
  <si>
    <t>Centro Gestor 53</t>
  </si>
  <si>
    <t>Carnés Exparlamentarios</t>
  </si>
  <si>
    <t>Subconcepto 220.01</t>
  </si>
  <si>
    <t>Prensa, revistas, libros y otras publicaciones</t>
  </si>
  <si>
    <t>Centro Gestor 48</t>
  </si>
  <si>
    <t>Suscripción de productos documentales, publicaciones periódicas y bases de datos</t>
  </si>
  <si>
    <t>Concepto 222</t>
  </si>
  <si>
    <t>Comunicaciones</t>
  </si>
  <si>
    <t>Subconcepto 222.00</t>
  </si>
  <si>
    <t>Servicios de Telecomunicaciones</t>
  </si>
  <si>
    <t>Centro Gestor 52</t>
  </si>
  <si>
    <t>Servicio ADSL Representante Permanente CC.GG.ante la UE</t>
  </si>
  <si>
    <t>Concepto 226</t>
  </si>
  <si>
    <t>Gastos diversos</t>
  </si>
  <si>
    <t>Subconcepto 226.06</t>
  </si>
  <si>
    <t>Reuniones, conferencias y cursos</t>
  </si>
  <si>
    <t>Centro Gestor 30</t>
  </si>
  <si>
    <t>Gastos de comparecencias en Comisiones Mixtas</t>
  </si>
  <si>
    <t>Centro Gestor 40</t>
  </si>
  <si>
    <t>Reuniones bases de datos Unión Europea e IPEX</t>
  </si>
  <si>
    <t>Gastos de delegaciones oficiales de las CC.GG.</t>
  </si>
  <si>
    <t>Centro Gestor 61</t>
  </si>
  <si>
    <t>Actos protocolarios Cortes Generales</t>
  </si>
  <si>
    <t>Reuniones de órganos en los que están representadas las dos Cámaras, así como indemnizaciones por comidas y cenas del personal que asista o preste servicio por ese motivo</t>
  </si>
  <si>
    <t>Subconcepto 226.07</t>
  </si>
  <si>
    <t>Oposiciones y pruebas selectivas</t>
  </si>
  <si>
    <t>Gastos de alquiler aulas y empresas colaboradoras en oposiciones a funcionarios de las Cortes Generales</t>
  </si>
  <si>
    <t>Subconcepto 226.15</t>
  </si>
  <si>
    <t>Gastos diversos en el exterior</t>
  </si>
  <si>
    <t>Gastos por alquiler vivienda, mudanza Representante CC.GG. UE</t>
  </si>
  <si>
    <t>Concepto 227</t>
  </si>
  <si>
    <t>Trabajos realizados por otras empresas y profesionales</t>
  </si>
  <si>
    <t>Subconcepto 227.06</t>
  </si>
  <si>
    <t>Estudios y trabajos técnicos</t>
  </si>
  <si>
    <t>Plan Editorial de Cortes Generales, Traductores y estudios técnico-jurídicos</t>
  </si>
  <si>
    <t>Centro Gestor 44</t>
  </si>
  <si>
    <t>Gastos de asesoría técnica derivados de la gestión del IVA</t>
  </si>
  <si>
    <t>Tramitación y asesoramiento en materia de Seguros Sociales</t>
  </si>
  <si>
    <t>Artículo 23</t>
  </si>
  <si>
    <t>Indemnizaciones por razón del servicio</t>
  </si>
  <si>
    <t>Concepto 230</t>
  </si>
  <si>
    <t>Dietas</t>
  </si>
  <si>
    <t>Subconcepto 230.00</t>
  </si>
  <si>
    <t xml:space="preserve">Dietas por asistencias a seminarios, jornadas, congresos </t>
  </si>
  <si>
    <t>Concepto 233</t>
  </si>
  <si>
    <t>Otras indemnizaciones</t>
  </si>
  <si>
    <t>Subconcepto 233.00</t>
  </si>
  <si>
    <t>Indemnizaciones deTribunales Oposiciones Funcionarios</t>
  </si>
  <si>
    <t>Artículo 24</t>
  </si>
  <si>
    <t>Gastos de publicaciones</t>
  </si>
  <si>
    <t>Concepto 240</t>
  </si>
  <si>
    <t>Gastos de edición y distribución</t>
  </si>
  <si>
    <t>Subconcepto 240.00</t>
  </si>
  <si>
    <t>Impresión, edición y distribución de publicaciones oficiales y no oficiales de las Cortes Generales</t>
  </si>
  <si>
    <t>TOTAL CAPÍTULO 2. GASTOS CORRIENTES EN BIENES Y SERVICIOS</t>
  </si>
  <si>
    <t>CAPÍTULO 3</t>
  </si>
  <si>
    <t>GASTOS FINANCIEROS</t>
  </si>
  <si>
    <t>Artículo 34</t>
  </si>
  <si>
    <t>Concepto 340</t>
  </si>
  <si>
    <t>Intereses de depósitos</t>
  </si>
  <si>
    <t>Subconcepto 340.00</t>
  </si>
  <si>
    <t>TOTAL CAPÍTULO 3. GASTOS FINANCIEROS</t>
  </si>
  <si>
    <t>CAPÍTULO 4</t>
  </si>
  <si>
    <t>TRANSFERENCIAS CORRIENTES</t>
  </si>
  <si>
    <t>Artículo 48</t>
  </si>
  <si>
    <t>A familias e instituciones sin fines de lucro</t>
  </si>
  <si>
    <t>Concepto 480</t>
  </si>
  <si>
    <t>Subvenciones a institutos</t>
  </si>
  <si>
    <t>Subconcepto 480.01</t>
  </si>
  <si>
    <t>Subvenciones a Institutos</t>
  </si>
  <si>
    <t>Cuotas  a institutos (IPEX)</t>
  </si>
  <si>
    <t>Subconcepto 480.02</t>
  </si>
  <si>
    <t>Subvenciones a asociaciones</t>
  </si>
  <si>
    <t>Subvención Asociación ex–Diputados y ex–Senadores</t>
  </si>
  <si>
    <t>Subconcepto 480.04</t>
  </si>
  <si>
    <t>Otras prestaciones económicas</t>
  </si>
  <si>
    <t>Prestaciones reguladas en los arts. 1 al 6 y art. 9 del Reglamento de pensiones parlamentarias</t>
  </si>
  <si>
    <t>Artículo 49</t>
  </si>
  <si>
    <t>Al exterior</t>
  </si>
  <si>
    <t>Concepto 490</t>
  </si>
  <si>
    <t>Subconcepto 490.00</t>
  </si>
  <si>
    <t>Contribuciones a las Asambleas Parlamentarias Internacionales</t>
  </si>
  <si>
    <t>TOTAL CAPÍTULO 4. TRANSFERENCIAS CORRIENTES</t>
  </si>
  <si>
    <t>TOTAL SERVICIO 01. CORTES GENERALES</t>
  </si>
  <si>
    <t>Representación Permanente de CC.GG. ante la UE</t>
  </si>
  <si>
    <t>De depósitos y fianzas</t>
  </si>
  <si>
    <t>Remuneración de los saldos de las cuentas titularidad de entidades del sector público</t>
  </si>
  <si>
    <r>
      <rPr>
        <b/>
        <sz val="14"/>
        <rFont val="Arial"/>
        <family val="2"/>
      </rPr>
      <t xml:space="preserve">PRESUPUESTO DE CORTES GENERALES  PRORROGADO DE 2017 PARA 2018. DETALLE POR CENTROS GESTORES
</t>
    </r>
    <r>
      <rPr>
        <b/>
        <sz val="11"/>
        <rFont val="Arial"/>
        <family val="2"/>
      </rPr>
      <t xml:space="preserve"> ( A 01.01.2018)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</si>
</sst>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\ _p_t_a_-;\-* #,##0.00\ _p_t_a_-;_-* &quot;-&quot;??\ _p_t_a_-;_-@_-"/>
  </numFmts>
  <fonts count="9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 Narrow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horizontal="right" vertical="top"/>
    </xf>
    <xf numFmtId="0" fontId="2" fillId="0" borderId="12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0" fontId="3" fillId="0" borderId="14" xfId="0" applyFont="1" applyBorder="1" applyAlignment="1">
      <alignment horizontal="right" vertical="top"/>
    </xf>
    <xf numFmtId="0" fontId="2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164" fontId="2" fillId="0" borderId="16" xfId="0" applyNumberFormat="1" applyFont="1" applyBorder="1" applyAlignment="1">
      <alignment horizontal="right" vertical="top"/>
    </xf>
    <xf numFmtId="164" fontId="2" fillId="0" borderId="17" xfId="0" applyNumberFormat="1" applyFont="1" applyBorder="1" applyAlignment="1">
      <alignment horizontal="right" vertical="top"/>
    </xf>
    <xf numFmtId="164" fontId="2" fillId="0" borderId="18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2" fillId="0" borderId="19" xfId="0" applyFont="1" applyBorder="1" applyAlignment="1">
      <alignment horizontal="center" vertical="top"/>
    </xf>
    <xf numFmtId="4" fontId="2" fillId="0" borderId="17" xfId="0" applyNumberFormat="1" applyFont="1" applyBorder="1" applyAlignment="1">
      <alignment vertical="top"/>
    </xf>
    <xf numFmtId="10" fontId="2" fillId="0" borderId="18" xfId="0" applyNumberFormat="1" applyFont="1" applyBorder="1" applyAlignment="1">
      <alignment horizontal="center" vertical="top"/>
    </xf>
    <xf numFmtId="4" fontId="2" fillId="0" borderId="18" xfId="0" applyNumberFormat="1" applyFont="1" applyBorder="1" applyAlignment="1">
      <alignment horizontal="center" vertical="top"/>
    </xf>
    <xf numFmtId="0" fontId="2" fillId="0" borderId="17" xfId="0" applyFont="1" applyBorder="1" applyAlignment="1">
      <alignment horizontal="left"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 vertical="top"/>
    </xf>
    <xf numFmtId="0" fontId="2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2" fillId="0" borderId="17" xfId="0" applyFont="1" applyBorder="1" applyAlignment="1">
      <alignment vertical="top" wrapText="1"/>
    </xf>
    <xf numFmtId="0" fontId="2" fillId="0" borderId="2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10" fontId="2" fillId="0" borderId="18" xfId="0" applyNumberFormat="1" applyFont="1" applyBorder="1" applyAlignment="1">
      <alignment vertical="top"/>
    </xf>
    <xf numFmtId="0" fontId="2" fillId="0" borderId="21" xfId="0" applyFont="1" applyBorder="1" applyAlignment="1">
      <alignment horizontal="left" vertical="top"/>
    </xf>
    <xf numFmtId="0" fontId="2" fillId="0" borderId="12" xfId="0" applyFont="1" applyBorder="1" applyAlignment="1">
      <alignment vertical="top" wrapText="1"/>
    </xf>
    <xf numFmtId="0" fontId="2" fillId="0" borderId="17" xfId="0" applyFont="1" applyBorder="1" applyAlignment="1">
      <alignment horizontal="justify" vertical="top"/>
    </xf>
    <xf numFmtId="0" fontId="2" fillId="0" borderId="12" xfId="0" applyFont="1" applyBorder="1" applyAlignment="1">
      <alignment horizontal="left" vertical="top" wrapText="1"/>
    </xf>
    <xf numFmtId="4" fontId="2" fillId="0" borderId="12" xfId="0" applyNumberFormat="1" applyFont="1" applyBorder="1" applyAlignment="1">
      <alignment vertical="top"/>
    </xf>
    <xf numFmtId="10" fontId="2" fillId="0" borderId="14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justify" vertical="top"/>
    </xf>
    <xf numFmtId="0" fontId="2" fillId="0" borderId="23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164" fontId="2" fillId="0" borderId="23" xfId="0" applyNumberFormat="1" applyFont="1" applyBorder="1" applyAlignment="1">
      <alignment horizontal="right" vertical="top"/>
    </xf>
    <xf numFmtId="164" fontId="2" fillId="0" borderId="24" xfId="0" applyNumberFormat="1" applyFont="1" applyBorder="1" applyAlignment="1">
      <alignment horizontal="right" vertical="top"/>
    </xf>
    <xf numFmtId="0" fontId="3" fillId="2" borderId="25" xfId="0" applyFont="1" applyFill="1" applyBorder="1" applyAlignment="1">
      <alignment horizontal="center" vertical="top"/>
    </xf>
    <xf numFmtId="164" fontId="1" fillId="2" borderId="26" xfId="0" applyNumberFormat="1" applyFont="1" applyFill="1" applyBorder="1" applyAlignment="1">
      <alignment horizontal="right" vertical="top"/>
    </xf>
    <xf numFmtId="164" fontId="1" fillId="2" borderId="27" xfId="0" applyNumberFormat="1" applyFont="1" applyFill="1" applyBorder="1" applyAlignment="1">
      <alignment horizontal="right" vertical="top"/>
    </xf>
    <xf numFmtId="10" fontId="1" fillId="2" borderId="28" xfId="0" applyNumberFormat="1" applyFont="1" applyFill="1" applyBorder="1" applyAlignment="1">
      <alignment horizontal="center" vertical="top"/>
    </xf>
    <xf numFmtId="164" fontId="2" fillId="0" borderId="12" xfId="0" applyNumberFormat="1" applyFont="1" applyBorder="1" applyAlignment="1">
      <alignment horizontal="right" vertical="top"/>
    </xf>
    <xf numFmtId="164" fontId="2" fillId="0" borderId="14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0" fontId="2" fillId="0" borderId="20" xfId="0" applyFont="1" applyBorder="1" applyAlignment="1">
      <alignment horizontal="left" vertical="top" wrapText="1"/>
    </xf>
    <xf numFmtId="4" fontId="2" fillId="0" borderId="16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5" fillId="2" borderId="25" xfId="0" applyFont="1" applyFill="1" applyBorder="1" applyAlignment="1">
      <alignment horizontal="center" vertical="top"/>
    </xf>
    <xf numFmtId="164" fontId="3" fillId="0" borderId="0" xfId="0" applyNumberFormat="1" applyFont="1" applyBorder="1" applyAlignment="1">
      <alignment vertical="top"/>
    </xf>
    <xf numFmtId="164" fontId="1" fillId="0" borderId="10" xfId="0" applyNumberFormat="1" applyFont="1" applyFill="1" applyBorder="1" applyAlignment="1">
      <alignment horizontal="right" vertical="top"/>
    </xf>
    <xf numFmtId="164" fontId="1" fillId="0" borderId="11" xfId="0" applyNumberFormat="1" applyFont="1" applyFill="1" applyBorder="1" applyAlignment="1">
      <alignment horizontal="right" vertical="top"/>
    </xf>
    <xf numFmtId="4" fontId="2" fillId="0" borderId="17" xfId="0" applyNumberFormat="1" applyFont="1" applyFill="1" applyBorder="1" applyAlignment="1">
      <alignment vertical="top"/>
    </xf>
    <xf numFmtId="10" fontId="2" fillId="0" borderId="14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164" fontId="1" fillId="0" borderId="17" xfId="0" applyNumberFormat="1" applyFont="1" applyFill="1" applyBorder="1" applyAlignment="1">
      <alignment horizontal="right" vertical="top"/>
    </xf>
    <xf numFmtId="164" fontId="1" fillId="0" borderId="18" xfId="0" applyNumberFormat="1" applyFont="1" applyFill="1" applyBorder="1" applyAlignment="1">
      <alignment horizontal="right" vertical="top"/>
    </xf>
    <xf numFmtId="10" fontId="2" fillId="0" borderId="18" xfId="0" applyNumberFormat="1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vertical="top"/>
    </xf>
    <xf numFmtId="0" fontId="5" fillId="0" borderId="22" xfId="0" applyFont="1" applyFill="1" applyBorder="1" applyAlignment="1">
      <alignment horizontal="center" vertical="top"/>
    </xf>
    <xf numFmtId="0" fontId="4" fillId="0" borderId="23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164" fontId="1" fillId="0" borderId="23" xfId="0" applyNumberFormat="1" applyFont="1" applyFill="1" applyBorder="1" applyAlignment="1">
      <alignment horizontal="right" vertical="top"/>
    </xf>
    <xf numFmtId="165" fontId="2" fillId="0" borderId="12" xfId="0" applyNumberFormat="1" applyFont="1" applyBorder="1" applyAlignment="1">
      <alignment vertical="top"/>
    </xf>
    <xf numFmtId="164" fontId="2" fillId="0" borderId="32" xfId="0" applyNumberFormat="1" applyFont="1" applyBorder="1" applyAlignment="1">
      <alignment horizontal="right" vertical="top"/>
    </xf>
    <xf numFmtId="0" fontId="2" fillId="0" borderId="15" xfId="0" applyFont="1" applyBorder="1" applyAlignment="1">
      <alignment horizontal="center" vertical="top"/>
    </xf>
    <xf numFmtId="0" fontId="2" fillId="0" borderId="33" xfId="0" applyFont="1" applyBorder="1" applyAlignment="1">
      <alignment horizontal="left" vertical="top"/>
    </xf>
    <xf numFmtId="164" fontId="2" fillId="0" borderId="33" xfId="0" applyNumberFormat="1" applyFont="1" applyBorder="1" applyAlignment="1">
      <alignment horizontal="right" vertical="top"/>
    </xf>
    <xf numFmtId="164" fontId="2" fillId="0" borderId="34" xfId="0" applyNumberFormat="1" applyFont="1" applyBorder="1" applyAlignment="1">
      <alignment horizontal="right" vertical="top"/>
    </xf>
    <xf numFmtId="0" fontId="2" fillId="0" borderId="35" xfId="0" applyFont="1" applyBorder="1" applyAlignment="1">
      <alignment horizontal="left" vertical="top"/>
    </xf>
    <xf numFmtId="0" fontId="6" fillId="0" borderId="0" xfId="0" applyFont="1"/>
    <xf numFmtId="0" fontId="1" fillId="2" borderId="25" xfId="0" applyFont="1" applyFill="1" applyBorder="1" applyAlignment="1">
      <alignment horizontal="center" vertical="top"/>
    </xf>
    <xf numFmtId="0" fontId="1" fillId="3" borderId="36" xfId="0" applyFont="1" applyFill="1" applyBorder="1" applyAlignment="1">
      <alignment horizontal="right" vertical="top"/>
    </xf>
    <xf numFmtId="164" fontId="1" fillId="3" borderId="37" xfId="0" applyNumberFormat="1" applyFont="1" applyFill="1" applyBorder="1" applyAlignment="1">
      <alignment horizontal="right" vertical="top"/>
    </xf>
    <xf numFmtId="10" fontId="1" fillId="3" borderId="38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vertical="top"/>
    </xf>
    <xf numFmtId="0" fontId="3" fillId="0" borderId="18" xfId="0" applyFont="1" applyBorder="1" applyAlignment="1">
      <alignment horizontal="right" vertical="top"/>
    </xf>
    <xf numFmtId="0" fontId="2" fillId="0" borderId="17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7" xfId="0" applyFont="1" applyBorder="1" applyAlignment="1">
      <alignment horizontal="justify" vertical="top"/>
    </xf>
    <xf numFmtId="0" fontId="4" fillId="2" borderId="26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top" wrapText="1"/>
    </xf>
    <xf numFmtId="0" fontId="5" fillId="2" borderId="26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1" fillId="3" borderId="3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zoomScaleNormal="100" workbookViewId="0">
      <selection activeCell="M11" sqref="M11"/>
    </sheetView>
  </sheetViews>
  <sheetFormatPr baseColWidth="10" defaultColWidth="11.42578125" defaultRowHeight="12.75" x14ac:dyDescent="0.2"/>
  <cols>
    <col min="1" max="1" width="10" style="3" customWidth="1"/>
    <col min="2" max="2" width="11.42578125" style="3"/>
    <col min="3" max="3" width="16.28515625" style="3" customWidth="1"/>
    <col min="4" max="4" width="21.28515625" style="3" customWidth="1"/>
    <col min="5" max="5" width="20.28515625" style="3" customWidth="1"/>
    <col min="6" max="6" width="11" style="3" customWidth="1"/>
    <col min="7" max="7" width="10.7109375" style="3" customWidth="1"/>
    <col min="8" max="8" width="11.5703125" style="95" customWidth="1"/>
    <col min="9" max="9" width="10.140625" style="26" customWidth="1"/>
    <col min="10" max="10" width="10.85546875" style="26" customWidth="1"/>
    <col min="11" max="11" width="8.140625" style="96" customWidth="1"/>
    <col min="12" max="16384" width="11.42578125" style="3"/>
  </cols>
  <sheetData>
    <row r="1" spans="1:11" ht="55.5" customHeight="1" thickTop="1" thickBot="1" x14ac:dyDescent="0.25">
      <c r="A1" s="100" t="s">
        <v>167</v>
      </c>
      <c r="B1" s="101"/>
      <c r="C1" s="101"/>
      <c r="D1" s="101"/>
      <c r="E1" s="101"/>
      <c r="F1" s="101"/>
      <c r="G1" s="101"/>
      <c r="H1" s="101"/>
      <c r="I1" s="1"/>
      <c r="J1" s="1"/>
      <c r="K1" s="2"/>
    </row>
    <row r="2" spans="1:11" s="9" customFormat="1" ht="35.25" thickTop="1" thickBot="1" x14ac:dyDescent="0.25">
      <c r="A2" s="102" t="s">
        <v>0</v>
      </c>
      <c r="B2" s="103"/>
      <c r="C2" s="103"/>
      <c r="D2" s="103"/>
      <c r="E2" s="103"/>
      <c r="F2" s="4" t="s">
        <v>1</v>
      </c>
      <c r="G2" s="4" t="s">
        <v>2</v>
      </c>
      <c r="H2" s="5" t="s">
        <v>3</v>
      </c>
      <c r="I2" s="6" t="s">
        <v>4</v>
      </c>
      <c r="J2" s="7" t="s">
        <v>5</v>
      </c>
      <c r="K2" s="8" t="s">
        <v>6</v>
      </c>
    </row>
    <row r="3" spans="1:11" ht="13.5" thickTop="1" x14ac:dyDescent="0.2">
      <c r="A3" s="10" t="s">
        <v>7</v>
      </c>
      <c r="B3" s="104" t="s">
        <v>8</v>
      </c>
      <c r="C3" s="105"/>
      <c r="D3" s="105"/>
      <c r="E3" s="105"/>
      <c r="F3" s="11"/>
      <c r="G3" s="11"/>
      <c r="H3" s="12"/>
      <c r="I3" s="13"/>
      <c r="J3" s="14"/>
      <c r="K3" s="15"/>
    </row>
    <row r="4" spans="1:11" x14ac:dyDescent="0.2">
      <c r="A4" s="16" t="s">
        <v>9</v>
      </c>
      <c r="B4" s="17" t="s">
        <v>10</v>
      </c>
      <c r="C4" s="17"/>
      <c r="D4" s="17"/>
      <c r="E4" s="17"/>
      <c r="F4" s="18"/>
      <c r="G4" s="18"/>
      <c r="H4" s="19"/>
      <c r="I4" s="13"/>
      <c r="J4" s="13"/>
      <c r="K4" s="20"/>
    </row>
    <row r="5" spans="1:11" x14ac:dyDescent="0.2">
      <c r="A5" s="21"/>
      <c r="B5" s="17" t="s">
        <v>11</v>
      </c>
      <c r="C5" s="17" t="s">
        <v>12</v>
      </c>
      <c r="D5" s="17"/>
      <c r="E5" s="17"/>
      <c r="F5" s="18"/>
      <c r="G5" s="18"/>
      <c r="H5" s="19"/>
      <c r="I5" s="13"/>
      <c r="J5" s="13"/>
      <c r="K5" s="20"/>
    </row>
    <row r="6" spans="1:11" x14ac:dyDescent="0.2">
      <c r="A6" s="21"/>
      <c r="B6" s="22"/>
      <c r="C6" s="17" t="s">
        <v>13</v>
      </c>
      <c r="D6" s="17" t="s">
        <v>12</v>
      </c>
      <c r="E6" s="17"/>
      <c r="F6" s="23">
        <v>27100</v>
      </c>
      <c r="G6" s="24"/>
      <c r="H6" s="25">
        <f>F6+G8</f>
        <v>27100</v>
      </c>
      <c r="K6" s="27"/>
    </row>
    <row r="7" spans="1:11" x14ac:dyDescent="0.2">
      <c r="A7" s="21"/>
      <c r="B7" s="22"/>
      <c r="C7" s="17"/>
      <c r="D7" s="17" t="s">
        <v>14</v>
      </c>
      <c r="E7" s="17" t="s">
        <v>15</v>
      </c>
      <c r="F7" s="23">
        <v>27100</v>
      </c>
      <c r="G7" s="24"/>
      <c r="H7" s="25">
        <f>F7+G9</f>
        <v>27100</v>
      </c>
      <c r="I7" s="28"/>
      <c r="J7" s="28"/>
      <c r="K7" s="29"/>
    </row>
    <row r="8" spans="1:11" x14ac:dyDescent="0.2">
      <c r="A8" s="16" t="s">
        <v>16</v>
      </c>
      <c r="B8" s="99" t="s">
        <v>17</v>
      </c>
      <c r="C8" s="99"/>
      <c r="D8" s="99"/>
      <c r="E8" s="99"/>
      <c r="G8" s="24"/>
      <c r="H8" s="25"/>
      <c r="I8" s="28">
        <v>0</v>
      </c>
      <c r="J8" s="28">
        <v>0</v>
      </c>
      <c r="K8" s="30">
        <v>0</v>
      </c>
    </row>
    <row r="9" spans="1:11" x14ac:dyDescent="0.2">
      <c r="A9" s="16"/>
      <c r="B9" s="31" t="s">
        <v>18</v>
      </c>
      <c r="C9" s="99" t="s">
        <v>19</v>
      </c>
      <c r="D9" s="99"/>
      <c r="E9" s="99"/>
      <c r="F9" s="24"/>
      <c r="G9" s="24"/>
      <c r="H9" s="98"/>
      <c r="I9" s="97"/>
      <c r="J9" s="32"/>
      <c r="K9" s="33"/>
    </row>
    <row r="10" spans="1:11" x14ac:dyDescent="0.2">
      <c r="A10" s="16"/>
      <c r="B10" s="32"/>
      <c r="C10" s="32" t="s">
        <v>20</v>
      </c>
      <c r="D10" s="34" t="s">
        <v>19</v>
      </c>
      <c r="E10" s="35"/>
      <c r="F10" s="23">
        <f>SUM(F11)</f>
        <v>24331253</v>
      </c>
      <c r="G10" s="24"/>
      <c r="H10" s="25">
        <f>F11+G10</f>
        <v>24331253</v>
      </c>
      <c r="K10" s="27"/>
    </row>
    <row r="11" spans="1:11" x14ac:dyDescent="0.2">
      <c r="A11" s="16"/>
      <c r="B11" s="32"/>
      <c r="C11" s="32"/>
      <c r="D11" s="36" t="s">
        <v>14</v>
      </c>
      <c r="E11" s="36" t="s">
        <v>15</v>
      </c>
      <c r="F11" s="23">
        <v>24331253</v>
      </c>
      <c r="G11" s="24"/>
      <c r="H11" s="25">
        <f>SUM(F11:G11)</f>
        <v>24331253</v>
      </c>
      <c r="I11" s="28">
        <v>0</v>
      </c>
      <c r="J11" s="28">
        <f>SUM(I11)</f>
        <v>0</v>
      </c>
      <c r="K11" s="29">
        <f>J11*100/F11/100</f>
        <v>0</v>
      </c>
    </row>
    <row r="12" spans="1:11" x14ac:dyDescent="0.2">
      <c r="A12" s="16"/>
      <c r="B12" s="31" t="s">
        <v>21</v>
      </c>
      <c r="C12" s="99" t="s">
        <v>22</v>
      </c>
      <c r="D12" s="99"/>
      <c r="E12" s="99"/>
      <c r="F12" s="24"/>
      <c r="G12" s="24"/>
      <c r="H12" s="25"/>
      <c r="I12" s="28"/>
      <c r="J12" s="28"/>
      <c r="K12" s="29"/>
    </row>
    <row r="13" spans="1:11" x14ac:dyDescent="0.2">
      <c r="A13" s="16"/>
      <c r="B13" s="31"/>
      <c r="C13" s="31" t="s">
        <v>23</v>
      </c>
      <c r="D13" s="37" t="s">
        <v>22</v>
      </c>
      <c r="E13" s="35"/>
      <c r="F13" s="23">
        <v>13795317</v>
      </c>
      <c r="G13" s="24"/>
      <c r="H13" s="25">
        <f>F13+G13</f>
        <v>13795317</v>
      </c>
      <c r="K13" s="27"/>
    </row>
    <row r="14" spans="1:11" x14ac:dyDescent="0.2">
      <c r="A14" s="16"/>
      <c r="B14" s="31"/>
      <c r="C14" s="31"/>
      <c r="D14" s="38" t="s">
        <v>14</v>
      </c>
      <c r="E14" s="31" t="s">
        <v>24</v>
      </c>
      <c r="F14" s="23">
        <v>13795317</v>
      </c>
      <c r="G14" s="24"/>
      <c r="H14" s="25">
        <f>SUM(F14:G14)</f>
        <v>13795317</v>
      </c>
      <c r="I14" s="28"/>
      <c r="J14" s="28">
        <f>SUM(I14)</f>
        <v>0</v>
      </c>
      <c r="K14" s="29">
        <f>J14*100/F13/100</f>
        <v>0</v>
      </c>
    </row>
    <row r="15" spans="1:11" x14ac:dyDescent="0.2">
      <c r="A15" s="16"/>
      <c r="B15" s="31" t="s">
        <v>25</v>
      </c>
      <c r="C15" s="99" t="s">
        <v>26</v>
      </c>
      <c r="D15" s="99"/>
      <c r="E15" s="99"/>
      <c r="F15" s="24"/>
      <c r="G15" s="24"/>
      <c r="H15" s="25"/>
      <c r="I15" s="28"/>
      <c r="J15" s="28"/>
      <c r="K15" s="29"/>
    </row>
    <row r="16" spans="1:11" x14ac:dyDescent="0.2">
      <c r="A16" s="16"/>
      <c r="B16" s="32"/>
      <c r="C16" s="32" t="s">
        <v>27</v>
      </c>
      <c r="D16" s="34" t="s">
        <v>26</v>
      </c>
      <c r="E16" s="35"/>
      <c r="F16" s="23">
        <v>64920</v>
      </c>
      <c r="G16" s="24"/>
      <c r="H16" s="25">
        <f>F16+G16</f>
        <v>64920</v>
      </c>
      <c r="K16" s="39"/>
    </row>
    <row r="17" spans="1:11" ht="33.75" x14ac:dyDescent="0.2">
      <c r="A17" s="16"/>
      <c r="B17" s="32"/>
      <c r="C17" s="32"/>
      <c r="D17" s="36" t="s">
        <v>14</v>
      </c>
      <c r="E17" s="36" t="s">
        <v>164</v>
      </c>
      <c r="F17" s="23">
        <v>64920</v>
      </c>
      <c r="G17" s="24"/>
      <c r="H17" s="25">
        <f>SUM(F17:G17)</f>
        <v>64920</v>
      </c>
      <c r="I17" s="24"/>
      <c r="J17" s="24">
        <f>SUM(I17)</f>
        <v>0</v>
      </c>
      <c r="K17" s="29">
        <f>I17*100/F17/100</f>
        <v>0</v>
      </c>
    </row>
    <row r="18" spans="1:11" ht="12.75" customHeight="1" x14ac:dyDescent="0.2">
      <c r="A18" s="16" t="s">
        <v>28</v>
      </c>
      <c r="B18" s="99" t="s">
        <v>29</v>
      </c>
      <c r="C18" s="99"/>
      <c r="D18" s="99"/>
      <c r="E18" s="99"/>
      <c r="F18" s="24"/>
      <c r="G18" s="24"/>
      <c r="H18" s="25"/>
      <c r="I18" s="28"/>
      <c r="J18" s="28"/>
      <c r="K18" s="29"/>
    </row>
    <row r="19" spans="1:11" ht="12.75" customHeight="1" x14ac:dyDescent="0.2">
      <c r="A19" s="16"/>
      <c r="B19" s="31" t="s">
        <v>30</v>
      </c>
      <c r="C19" s="99" t="s">
        <v>31</v>
      </c>
      <c r="D19" s="99"/>
      <c r="E19" s="99"/>
      <c r="F19" s="24"/>
      <c r="G19" s="24"/>
      <c r="H19" s="25"/>
      <c r="I19" s="28"/>
      <c r="J19" s="28"/>
      <c r="K19" s="29"/>
    </row>
    <row r="20" spans="1:11" ht="12.75" customHeight="1" x14ac:dyDescent="0.2">
      <c r="A20" s="16"/>
      <c r="B20" s="31"/>
      <c r="C20" s="31" t="s">
        <v>32</v>
      </c>
      <c r="D20" s="37" t="s">
        <v>33</v>
      </c>
      <c r="E20" s="40"/>
      <c r="F20" s="24">
        <v>30000</v>
      </c>
      <c r="G20" s="24"/>
      <c r="H20" s="25">
        <f>F20+G20</f>
        <v>30000</v>
      </c>
      <c r="I20" s="28"/>
      <c r="J20" s="28"/>
      <c r="K20" s="29"/>
    </row>
    <row r="21" spans="1:11" ht="36.75" customHeight="1" x14ac:dyDescent="0.2">
      <c r="A21" s="16"/>
      <c r="B21" s="31"/>
      <c r="C21" s="31"/>
      <c r="D21" s="38" t="s">
        <v>34</v>
      </c>
      <c r="E21" s="41" t="s">
        <v>35</v>
      </c>
      <c r="F21" s="24">
        <v>30000</v>
      </c>
      <c r="G21" s="24"/>
      <c r="H21" s="25">
        <f>SUM(F21:G21)</f>
        <v>30000</v>
      </c>
      <c r="I21" s="28"/>
      <c r="J21" s="28">
        <f>SUM(I21)</f>
        <v>0</v>
      </c>
      <c r="K21" s="29">
        <f>J21*100/F21/100</f>
        <v>0</v>
      </c>
    </row>
    <row r="22" spans="1:11" ht="12.75" customHeight="1" x14ac:dyDescent="0.2">
      <c r="A22" s="16" t="s">
        <v>36</v>
      </c>
      <c r="B22" s="106" t="s">
        <v>37</v>
      </c>
      <c r="C22" s="106"/>
      <c r="D22" s="106"/>
      <c r="E22" s="106"/>
      <c r="F22" s="24"/>
      <c r="G22" s="24"/>
      <c r="H22" s="25"/>
      <c r="I22" s="28"/>
      <c r="J22" s="28"/>
      <c r="K22" s="29"/>
    </row>
    <row r="23" spans="1:11" ht="12.75" customHeight="1" x14ac:dyDescent="0.2">
      <c r="A23" s="16"/>
      <c r="B23" s="42" t="s">
        <v>38</v>
      </c>
      <c r="C23" s="99" t="s">
        <v>39</v>
      </c>
      <c r="D23" s="99"/>
      <c r="E23" s="99"/>
      <c r="F23" s="24"/>
      <c r="G23" s="24"/>
      <c r="H23" s="25"/>
      <c r="I23" s="28"/>
      <c r="J23" s="28"/>
      <c r="K23" s="29"/>
    </row>
    <row r="24" spans="1:11" x14ac:dyDescent="0.2">
      <c r="A24" s="16"/>
      <c r="B24" s="42"/>
      <c r="C24" s="31" t="s">
        <v>40</v>
      </c>
      <c r="D24" s="37" t="s">
        <v>41</v>
      </c>
      <c r="E24" s="40"/>
      <c r="F24" s="23">
        <f>SUM(F25:F26)</f>
        <v>7944500</v>
      </c>
      <c r="G24" s="24"/>
      <c r="H24" s="25">
        <f>F24+G24</f>
        <v>7944500</v>
      </c>
      <c r="I24" s="28"/>
      <c r="J24" s="28"/>
      <c r="K24" s="29"/>
    </row>
    <row r="25" spans="1:11" ht="22.5" x14ac:dyDescent="0.2">
      <c r="A25" s="16"/>
      <c r="B25" s="42"/>
      <c r="C25" s="31"/>
      <c r="D25" s="38" t="s">
        <v>34</v>
      </c>
      <c r="E25" s="43" t="s">
        <v>42</v>
      </c>
      <c r="F25" s="23">
        <v>4500</v>
      </c>
      <c r="G25" s="24"/>
      <c r="H25" s="25">
        <f>SUM(F25:G25)</f>
        <v>4500</v>
      </c>
      <c r="I25" s="28">
        <v>0</v>
      </c>
      <c r="J25" s="28">
        <f>SUM(I25)</f>
        <v>0</v>
      </c>
      <c r="K25" s="29">
        <f>J25*100/F25/100</f>
        <v>0</v>
      </c>
    </row>
    <row r="26" spans="1:11" ht="45.75" customHeight="1" x14ac:dyDescent="0.2">
      <c r="A26" s="16"/>
      <c r="B26" s="42"/>
      <c r="C26" s="31"/>
      <c r="D26" s="38" t="s">
        <v>43</v>
      </c>
      <c r="E26" s="43" t="s">
        <v>44</v>
      </c>
      <c r="F26" s="23">
        <v>7940000</v>
      </c>
      <c r="G26" s="24"/>
      <c r="H26" s="25">
        <f>SUM(F26:G26)</f>
        <v>7940000</v>
      </c>
      <c r="I26" s="28"/>
      <c r="J26" s="28">
        <f>SUM(I26)</f>
        <v>0</v>
      </c>
      <c r="K26" s="29">
        <f>J26*100/F26/100</f>
        <v>0</v>
      </c>
    </row>
    <row r="27" spans="1:11" ht="12.75" customHeight="1" x14ac:dyDescent="0.2">
      <c r="A27" s="16"/>
      <c r="B27" s="42"/>
      <c r="C27" s="31" t="s">
        <v>45</v>
      </c>
      <c r="D27" s="37" t="s">
        <v>46</v>
      </c>
      <c r="E27" s="40"/>
      <c r="F27" s="23">
        <v>160000</v>
      </c>
      <c r="G27" s="24"/>
      <c r="H27" s="25">
        <f>F27+G27</f>
        <v>160000</v>
      </c>
      <c r="I27" s="28"/>
      <c r="J27" s="28"/>
      <c r="K27" s="29"/>
    </row>
    <row r="28" spans="1:11" ht="37.5" customHeight="1" x14ac:dyDescent="0.2">
      <c r="A28" s="16"/>
      <c r="B28" s="42"/>
      <c r="C28" s="31"/>
      <c r="D28" s="38" t="s">
        <v>43</v>
      </c>
      <c r="E28" s="43" t="s">
        <v>47</v>
      </c>
      <c r="F28" s="23">
        <v>160000</v>
      </c>
      <c r="G28" s="24"/>
      <c r="H28" s="25">
        <f>SUM(F28:G28)</f>
        <v>160000</v>
      </c>
      <c r="I28" s="28"/>
      <c r="J28" s="28">
        <f>SUM(I28)</f>
        <v>0</v>
      </c>
      <c r="K28" s="29">
        <f>J28*100/F28/100</f>
        <v>0</v>
      </c>
    </row>
    <row r="29" spans="1:11" ht="12.75" customHeight="1" x14ac:dyDescent="0.2">
      <c r="A29" s="16"/>
      <c r="B29" s="42"/>
      <c r="C29" s="31" t="s">
        <v>48</v>
      </c>
      <c r="D29" s="37" t="s">
        <v>49</v>
      </c>
      <c r="E29" s="40"/>
      <c r="F29" s="23">
        <v>189202</v>
      </c>
      <c r="G29" s="24"/>
      <c r="H29" s="25">
        <f>F29+G29</f>
        <v>189202</v>
      </c>
      <c r="I29" s="28"/>
      <c r="J29" s="28"/>
      <c r="K29" s="29"/>
    </row>
    <row r="30" spans="1:11" ht="37.5" customHeight="1" x14ac:dyDescent="0.2">
      <c r="A30" s="16"/>
      <c r="B30" s="42"/>
      <c r="C30" s="31"/>
      <c r="D30" s="38" t="s">
        <v>43</v>
      </c>
      <c r="E30" s="43" t="s">
        <v>50</v>
      </c>
      <c r="F30" s="23">
        <v>189202</v>
      </c>
      <c r="G30" s="24"/>
      <c r="H30" s="25">
        <f>SUM(F30:G30)</f>
        <v>189202</v>
      </c>
      <c r="I30" s="28"/>
      <c r="J30" s="28">
        <f>SUM(I30)</f>
        <v>0</v>
      </c>
      <c r="K30" s="29">
        <f>J30*100/F30/100</f>
        <v>0</v>
      </c>
    </row>
    <row r="31" spans="1:11" ht="12.75" customHeight="1" x14ac:dyDescent="0.2">
      <c r="A31" s="16"/>
      <c r="B31" s="42" t="s">
        <v>51</v>
      </c>
      <c r="C31" s="31" t="s">
        <v>52</v>
      </c>
      <c r="D31" s="31"/>
      <c r="E31" s="31"/>
      <c r="F31" s="24"/>
      <c r="G31" s="24"/>
      <c r="H31" s="25"/>
      <c r="I31" s="44"/>
      <c r="J31" s="44"/>
      <c r="K31" s="45"/>
    </row>
    <row r="32" spans="1:11" ht="12.75" customHeight="1" x14ac:dyDescent="0.2">
      <c r="A32" s="16"/>
      <c r="B32" s="42"/>
      <c r="C32" s="31" t="s">
        <v>53</v>
      </c>
      <c r="D32" s="37" t="s">
        <v>54</v>
      </c>
      <c r="E32" s="35"/>
      <c r="F32" s="23">
        <v>50000</v>
      </c>
      <c r="G32" s="24"/>
      <c r="H32" s="25">
        <f>F32+G32</f>
        <v>50000</v>
      </c>
      <c r="I32" s="28"/>
      <c r="J32" s="28"/>
      <c r="K32" s="29"/>
    </row>
    <row r="33" spans="1:11" ht="35.1" customHeight="1" x14ac:dyDescent="0.2">
      <c r="A33" s="16"/>
      <c r="B33" s="42"/>
      <c r="C33" s="31"/>
      <c r="D33" s="38" t="s">
        <v>55</v>
      </c>
      <c r="E33" s="43" t="s">
        <v>56</v>
      </c>
      <c r="F33" s="24">
        <v>50000</v>
      </c>
      <c r="G33" s="24"/>
      <c r="H33" s="25">
        <f>SUM(F33:G33)</f>
        <v>50000</v>
      </c>
      <c r="I33" s="28"/>
      <c r="J33" s="28">
        <f>SUM(I33)</f>
        <v>0</v>
      </c>
      <c r="K33" s="29">
        <f>J33*100/F33/100</f>
        <v>0</v>
      </c>
    </row>
    <row r="34" spans="1:11" ht="12.75" customHeight="1" x14ac:dyDescent="0.2">
      <c r="A34" s="16"/>
      <c r="B34" s="42"/>
      <c r="C34" s="31" t="s">
        <v>57</v>
      </c>
      <c r="D34" s="37" t="s">
        <v>58</v>
      </c>
      <c r="E34" s="35"/>
      <c r="F34" s="23">
        <v>1818128</v>
      </c>
      <c r="G34" s="24"/>
      <c r="H34" s="25">
        <f>F34+G34</f>
        <v>1818128</v>
      </c>
      <c r="I34" s="28"/>
      <c r="J34" s="28"/>
      <c r="K34" s="29"/>
    </row>
    <row r="35" spans="1:11" ht="35.1" customHeight="1" x14ac:dyDescent="0.2">
      <c r="A35" s="16"/>
      <c r="B35" s="42"/>
      <c r="C35" s="31"/>
      <c r="D35" s="38" t="s">
        <v>43</v>
      </c>
      <c r="E35" s="43" t="s">
        <v>59</v>
      </c>
      <c r="F35" s="23">
        <v>1818128</v>
      </c>
      <c r="G35" s="24"/>
      <c r="H35" s="25">
        <f>SUM(F35:G35)</f>
        <v>1818128</v>
      </c>
      <c r="I35" s="28"/>
      <c r="J35" s="28">
        <f>SUM(I35)</f>
        <v>0</v>
      </c>
      <c r="K35" s="29">
        <f>J35*100/F35/100</f>
        <v>0</v>
      </c>
    </row>
    <row r="36" spans="1:11" ht="12.75" customHeight="1" x14ac:dyDescent="0.2">
      <c r="A36" s="16"/>
      <c r="B36" s="42"/>
      <c r="C36" s="31" t="s">
        <v>60</v>
      </c>
      <c r="D36" s="37" t="s">
        <v>61</v>
      </c>
      <c r="E36" s="35"/>
      <c r="F36" s="23">
        <v>30000</v>
      </c>
      <c r="G36" s="24"/>
      <c r="H36" s="25">
        <f>F36+G36</f>
        <v>30000</v>
      </c>
      <c r="I36" s="28"/>
      <c r="J36" s="28"/>
      <c r="K36" s="29"/>
    </row>
    <row r="37" spans="1:11" ht="33.75" x14ac:dyDescent="0.2">
      <c r="A37" s="46"/>
      <c r="B37" s="47"/>
      <c r="C37" s="48"/>
      <c r="D37" s="49" t="s">
        <v>62</v>
      </c>
      <c r="E37" s="43" t="s">
        <v>63</v>
      </c>
      <c r="F37" s="24">
        <v>30000</v>
      </c>
      <c r="G37" s="50"/>
      <c r="H37" s="51">
        <f>SUM(F37:G37)</f>
        <v>30000</v>
      </c>
      <c r="I37" s="28"/>
      <c r="J37" s="28">
        <f>SUM(I37)</f>
        <v>0</v>
      </c>
      <c r="K37" s="29">
        <f>J37*100/F37/100</f>
        <v>0</v>
      </c>
    </row>
    <row r="38" spans="1:11" ht="21.95" customHeight="1" thickBot="1" x14ac:dyDescent="0.25">
      <c r="A38" s="52"/>
      <c r="B38" s="107" t="s">
        <v>64</v>
      </c>
      <c r="C38" s="107"/>
      <c r="D38" s="107"/>
      <c r="E38" s="107"/>
      <c r="F38" s="53">
        <f>F7+F11+F13+F16+F20+F24+F27+F29+F32+F34+F36</f>
        <v>48440420</v>
      </c>
      <c r="G38" s="53"/>
      <c r="H38" s="54">
        <f>F7+H10+H13+H16+H20+H24+H27+H29+H32+H34+H36</f>
        <v>48440420</v>
      </c>
      <c r="I38" s="53">
        <f>SUM(I11:I37)</f>
        <v>0</v>
      </c>
      <c r="J38" s="53">
        <f>SUM(J8:J37)</f>
        <v>0</v>
      </c>
      <c r="K38" s="55">
        <f>J38*100/F38/100</f>
        <v>0</v>
      </c>
    </row>
    <row r="39" spans="1:11" ht="13.5" thickTop="1" x14ac:dyDescent="0.2">
      <c r="A39" s="21" t="s">
        <v>65</v>
      </c>
      <c r="B39" s="22" t="s">
        <v>66</v>
      </c>
      <c r="C39" s="18"/>
      <c r="D39" s="18"/>
      <c r="E39" s="18"/>
      <c r="F39" s="56"/>
      <c r="G39" s="56"/>
      <c r="H39" s="57"/>
      <c r="I39" s="28"/>
      <c r="J39" s="28"/>
      <c r="K39" s="45"/>
    </row>
    <row r="40" spans="1:11" x14ac:dyDescent="0.2">
      <c r="A40" s="16" t="s">
        <v>67</v>
      </c>
      <c r="B40" s="99" t="s">
        <v>68</v>
      </c>
      <c r="C40" s="99"/>
      <c r="D40" s="99"/>
      <c r="E40" s="99"/>
      <c r="F40" s="58"/>
      <c r="G40" s="58"/>
      <c r="H40" s="25"/>
      <c r="I40" s="28"/>
      <c r="J40" s="28"/>
      <c r="K40" s="29"/>
    </row>
    <row r="41" spans="1:11" x14ac:dyDescent="0.2">
      <c r="A41" s="16"/>
      <c r="B41" s="31" t="s">
        <v>69</v>
      </c>
      <c r="C41" s="31" t="s">
        <v>70</v>
      </c>
      <c r="D41" s="31"/>
      <c r="E41" s="38"/>
      <c r="F41" s="58"/>
      <c r="G41" s="58"/>
      <c r="H41" s="25"/>
      <c r="I41" s="28"/>
      <c r="J41" s="28"/>
      <c r="K41" s="29"/>
    </row>
    <row r="42" spans="1:11" x14ac:dyDescent="0.2">
      <c r="A42" s="16"/>
      <c r="B42" s="31"/>
      <c r="C42" s="31" t="s">
        <v>71</v>
      </c>
      <c r="D42" s="59" t="s">
        <v>70</v>
      </c>
      <c r="E42" s="35"/>
      <c r="F42" s="60">
        <v>150</v>
      </c>
      <c r="G42" s="58"/>
      <c r="H42" s="25">
        <f>F42+G42</f>
        <v>150</v>
      </c>
      <c r="I42" s="28"/>
      <c r="J42" s="28"/>
      <c r="K42" s="29"/>
    </row>
    <row r="43" spans="1:11" ht="22.15" customHeight="1" x14ac:dyDescent="0.2">
      <c r="A43" s="16"/>
      <c r="B43" s="31"/>
      <c r="C43" s="31"/>
      <c r="D43" s="38" t="s">
        <v>72</v>
      </c>
      <c r="E43" s="61" t="s">
        <v>73</v>
      </c>
      <c r="F43" s="58">
        <v>150</v>
      </c>
      <c r="G43" s="58"/>
      <c r="H43" s="25">
        <f>SUM(F43:G43)</f>
        <v>150</v>
      </c>
      <c r="I43" s="28"/>
      <c r="J43" s="28">
        <f>SUM(I43)</f>
        <v>0</v>
      </c>
      <c r="K43" s="29">
        <f>J43*100/F43/100</f>
        <v>0</v>
      </c>
    </row>
    <row r="44" spans="1:11" x14ac:dyDescent="0.2">
      <c r="A44" s="16" t="s">
        <v>74</v>
      </c>
      <c r="B44" s="99" t="s">
        <v>75</v>
      </c>
      <c r="C44" s="99"/>
      <c r="D44" s="99"/>
      <c r="E44" s="99"/>
      <c r="F44" s="58"/>
      <c r="G44" s="58"/>
      <c r="H44" s="25"/>
      <c r="I44" s="28"/>
      <c r="J44" s="28"/>
      <c r="K44" s="29"/>
    </row>
    <row r="45" spans="1:11" x14ac:dyDescent="0.2">
      <c r="A45" s="16"/>
      <c r="B45" s="31" t="s">
        <v>76</v>
      </c>
      <c r="C45" s="99" t="s">
        <v>77</v>
      </c>
      <c r="D45" s="99"/>
      <c r="E45" s="99"/>
      <c r="F45" s="62"/>
      <c r="G45" s="58"/>
      <c r="H45" s="25"/>
      <c r="I45" s="28"/>
      <c r="J45" s="28"/>
      <c r="K45" s="29"/>
    </row>
    <row r="46" spans="1:11" x14ac:dyDescent="0.2">
      <c r="A46" s="16"/>
      <c r="B46" s="31"/>
      <c r="C46" s="31" t="s">
        <v>78</v>
      </c>
      <c r="D46" s="37" t="s">
        <v>79</v>
      </c>
      <c r="E46" s="35"/>
      <c r="F46" s="58">
        <v>2500</v>
      </c>
      <c r="G46" s="58"/>
      <c r="H46" s="25">
        <f>F46+G46</f>
        <v>2500</v>
      </c>
      <c r="I46" s="28"/>
      <c r="J46" s="28"/>
      <c r="K46" s="29"/>
    </row>
    <row r="47" spans="1:11" x14ac:dyDescent="0.2">
      <c r="A47" s="16"/>
      <c r="B47" s="31"/>
      <c r="C47" s="31"/>
      <c r="D47" s="31" t="s">
        <v>80</v>
      </c>
      <c r="E47" s="61" t="s">
        <v>81</v>
      </c>
      <c r="F47" s="58">
        <v>2500</v>
      </c>
      <c r="G47" s="58"/>
      <c r="H47" s="25">
        <f>SUM(F47:G47)</f>
        <v>2500</v>
      </c>
      <c r="I47" s="28"/>
      <c r="J47" s="28">
        <v>0</v>
      </c>
      <c r="K47" s="29">
        <f>J47*100/F47/100</f>
        <v>0</v>
      </c>
    </row>
    <row r="48" spans="1:11" ht="22.5" x14ac:dyDescent="0.2">
      <c r="A48" s="16"/>
      <c r="B48" s="31"/>
      <c r="C48" s="31" t="s">
        <v>82</v>
      </c>
      <c r="D48" s="59" t="s">
        <v>83</v>
      </c>
      <c r="E48" s="35"/>
      <c r="F48" s="60">
        <v>240252.77</v>
      </c>
      <c r="G48" s="58"/>
      <c r="H48" s="25">
        <f>F48+G48</f>
        <v>240252.77</v>
      </c>
      <c r="I48" s="3"/>
      <c r="J48" s="3"/>
      <c r="K48" s="3"/>
    </row>
    <row r="49" spans="1:12" ht="45" x14ac:dyDescent="0.2">
      <c r="A49" s="16"/>
      <c r="B49" s="31"/>
      <c r="C49" s="31"/>
      <c r="D49" s="38" t="s">
        <v>84</v>
      </c>
      <c r="E49" s="61" t="s">
        <v>85</v>
      </c>
      <c r="F49" s="58">
        <v>240252.77</v>
      </c>
      <c r="G49" s="58"/>
      <c r="H49" s="25">
        <f>SUM(F48:G48)</f>
        <v>240252.77</v>
      </c>
      <c r="I49" s="28"/>
      <c r="J49" s="28">
        <f>I49</f>
        <v>0</v>
      </c>
      <c r="K49" s="29">
        <f>J49*100/F48/100</f>
        <v>0</v>
      </c>
    </row>
    <row r="50" spans="1:12" x14ac:dyDescent="0.2">
      <c r="A50" s="16"/>
      <c r="B50" s="31" t="s">
        <v>86</v>
      </c>
      <c r="C50" s="99" t="s">
        <v>87</v>
      </c>
      <c r="D50" s="99"/>
      <c r="E50" s="99"/>
      <c r="F50" s="58"/>
      <c r="G50" s="58"/>
      <c r="H50" s="25"/>
      <c r="I50" s="28"/>
      <c r="J50" s="28"/>
      <c r="K50" s="29"/>
    </row>
    <row r="51" spans="1:12" x14ac:dyDescent="0.2">
      <c r="A51" s="16"/>
      <c r="B51" s="31"/>
      <c r="C51" s="31" t="s">
        <v>88</v>
      </c>
      <c r="D51" s="37" t="s">
        <v>89</v>
      </c>
      <c r="E51" s="35"/>
      <c r="F51" s="60">
        <v>2000</v>
      </c>
      <c r="G51" s="58"/>
      <c r="H51" s="25">
        <f>F51+G51</f>
        <v>2000</v>
      </c>
      <c r="I51" s="28"/>
      <c r="J51" s="28"/>
      <c r="K51" s="29"/>
    </row>
    <row r="52" spans="1:12" ht="33.75" x14ac:dyDescent="0.2">
      <c r="A52" s="16"/>
      <c r="B52" s="31"/>
      <c r="C52" s="31"/>
      <c r="D52" s="31" t="s">
        <v>90</v>
      </c>
      <c r="E52" s="36" t="s">
        <v>91</v>
      </c>
      <c r="F52" s="60">
        <v>2000</v>
      </c>
      <c r="G52" s="58"/>
      <c r="H52" s="25">
        <f>SUM(F52:G52)</f>
        <v>2000</v>
      </c>
      <c r="I52" s="28"/>
      <c r="J52" s="28">
        <f>SUM(I52)</f>
        <v>0</v>
      </c>
      <c r="K52" s="29">
        <f>J52*100/F52/100</f>
        <v>0</v>
      </c>
    </row>
    <row r="53" spans="1:12" x14ac:dyDescent="0.2">
      <c r="A53" s="16"/>
      <c r="B53" s="31" t="s">
        <v>92</v>
      </c>
      <c r="C53" s="99" t="s">
        <v>93</v>
      </c>
      <c r="D53" s="99"/>
      <c r="E53" s="99"/>
      <c r="F53" s="58"/>
      <c r="G53" s="58"/>
      <c r="H53" s="25"/>
      <c r="I53" s="28"/>
      <c r="J53" s="28"/>
      <c r="K53" s="29"/>
    </row>
    <row r="54" spans="1:12" x14ac:dyDescent="0.2">
      <c r="A54" s="16"/>
      <c r="B54" s="31"/>
      <c r="C54" s="31" t="s">
        <v>94</v>
      </c>
      <c r="D54" s="37" t="s">
        <v>95</v>
      </c>
      <c r="E54" s="35"/>
      <c r="F54" s="60">
        <f>SUM(F55:F59)</f>
        <v>1410500</v>
      </c>
      <c r="G54" s="58"/>
      <c r="H54" s="25">
        <f>SUM(H55:H59)</f>
        <v>1410500</v>
      </c>
      <c r="I54" s="28">
        <f>SUM(I55:I59)</f>
        <v>0</v>
      </c>
      <c r="J54" s="28">
        <f>SUM(J55:J59)</f>
        <v>0</v>
      </c>
      <c r="K54" s="29"/>
    </row>
    <row r="55" spans="1:12" ht="22.5" x14ac:dyDescent="0.2">
      <c r="A55" s="16"/>
      <c r="B55" s="31"/>
      <c r="C55" s="31"/>
      <c r="D55" s="31" t="s">
        <v>96</v>
      </c>
      <c r="E55" s="38" t="s">
        <v>97</v>
      </c>
      <c r="F55" s="58">
        <v>6000</v>
      </c>
      <c r="G55" s="58"/>
      <c r="H55" s="25">
        <f>SUM(F55:G55)</f>
        <v>6000</v>
      </c>
      <c r="I55" s="28"/>
      <c r="J55" s="24"/>
      <c r="K55" s="29"/>
      <c r="L55" s="63"/>
    </row>
    <row r="56" spans="1:12" ht="33.75" customHeight="1" x14ac:dyDescent="0.2">
      <c r="A56" s="16"/>
      <c r="B56" s="31"/>
      <c r="C56" s="31"/>
      <c r="D56" s="38" t="s">
        <v>98</v>
      </c>
      <c r="E56" s="38" t="s">
        <v>99</v>
      </c>
      <c r="F56" s="58">
        <v>2000</v>
      </c>
      <c r="G56" s="58"/>
      <c r="H56" s="25">
        <f>SUM(F56:G56)</f>
        <v>2000</v>
      </c>
      <c r="I56" s="28">
        <v>0</v>
      </c>
      <c r="J56" s="28">
        <v>0</v>
      </c>
      <c r="K56" s="29">
        <f>J56*100/F56/100</f>
        <v>0</v>
      </c>
    </row>
    <row r="57" spans="1:12" ht="27.75" customHeight="1" x14ac:dyDescent="0.2">
      <c r="A57" s="16"/>
      <c r="B57" s="31"/>
      <c r="C57" s="31"/>
      <c r="D57" s="38" t="s">
        <v>62</v>
      </c>
      <c r="E57" s="38" t="s">
        <v>100</v>
      </c>
      <c r="F57" s="58">
        <v>1400000</v>
      </c>
      <c r="G57" s="58"/>
      <c r="H57" s="25">
        <f>SUM(F57:G57)</f>
        <v>1400000</v>
      </c>
      <c r="I57" s="28"/>
      <c r="J57" s="28">
        <f>SUM(I57)</f>
        <v>0</v>
      </c>
      <c r="K57" s="29">
        <f>J57*100/F57/100</f>
        <v>0</v>
      </c>
    </row>
    <row r="58" spans="1:12" ht="22.5" x14ac:dyDescent="0.2">
      <c r="A58" s="16"/>
      <c r="B58" s="31"/>
      <c r="C58" s="31"/>
      <c r="D58" s="38" t="s">
        <v>101</v>
      </c>
      <c r="E58" s="38" t="s">
        <v>102</v>
      </c>
      <c r="F58" s="58">
        <v>2000</v>
      </c>
      <c r="G58" s="58"/>
      <c r="H58" s="25">
        <f>SUM(F58:G58)</f>
        <v>2000</v>
      </c>
      <c r="I58" s="28"/>
      <c r="J58" s="28">
        <f>SUM(I58)</f>
        <v>0</v>
      </c>
      <c r="K58" s="29">
        <f>J58*100/F58/100</f>
        <v>0</v>
      </c>
    </row>
    <row r="59" spans="1:12" ht="101.25" x14ac:dyDescent="0.2">
      <c r="A59" s="16"/>
      <c r="B59" s="31"/>
      <c r="C59" s="31"/>
      <c r="D59" s="38" t="s">
        <v>34</v>
      </c>
      <c r="E59" s="38" t="s">
        <v>103</v>
      </c>
      <c r="F59" s="58">
        <v>500</v>
      </c>
      <c r="G59" s="58"/>
      <c r="H59" s="25">
        <f>SUM(F59:G59)</f>
        <v>500</v>
      </c>
      <c r="I59" s="28"/>
      <c r="J59" s="28">
        <f>SUM(I59)</f>
        <v>0</v>
      </c>
      <c r="K59" s="29">
        <f>J59*100/F59/100</f>
        <v>0</v>
      </c>
    </row>
    <row r="60" spans="1:12" x14ac:dyDescent="0.2">
      <c r="A60" s="16"/>
      <c r="B60" s="31"/>
      <c r="C60" s="31" t="s">
        <v>104</v>
      </c>
      <c r="D60" s="37" t="s">
        <v>105</v>
      </c>
      <c r="E60" s="35"/>
      <c r="F60" s="60">
        <v>50000</v>
      </c>
      <c r="G60" s="58"/>
      <c r="H60" s="25">
        <f>F60+G60</f>
        <v>50000</v>
      </c>
      <c r="I60" s="28"/>
      <c r="J60" s="28"/>
      <c r="K60" s="29"/>
    </row>
    <row r="61" spans="1:12" ht="56.25" x14ac:dyDescent="0.2">
      <c r="A61" s="16"/>
      <c r="B61" s="31"/>
      <c r="C61" s="31"/>
      <c r="D61" s="31" t="s">
        <v>55</v>
      </c>
      <c r="E61" s="38" t="s">
        <v>106</v>
      </c>
      <c r="F61" s="60">
        <v>50000</v>
      </c>
      <c r="G61" s="58"/>
      <c r="H61" s="25">
        <f>SUM(F61:G61)</f>
        <v>50000</v>
      </c>
      <c r="I61" s="28">
        <v>0</v>
      </c>
      <c r="J61" s="28">
        <f>SUM(I61)</f>
        <v>0</v>
      </c>
      <c r="K61" s="29">
        <f>J61*100/F61/100</f>
        <v>0</v>
      </c>
    </row>
    <row r="62" spans="1:12" x14ac:dyDescent="0.2">
      <c r="A62" s="16"/>
      <c r="B62" s="31"/>
      <c r="C62" s="31" t="s">
        <v>107</v>
      </c>
      <c r="D62" s="37" t="s">
        <v>108</v>
      </c>
      <c r="E62" s="59"/>
      <c r="F62" s="60">
        <v>1000</v>
      </c>
      <c r="G62" s="58"/>
      <c r="H62" s="25">
        <f>F62+G62</f>
        <v>1000</v>
      </c>
      <c r="I62" s="28"/>
      <c r="J62" s="28"/>
      <c r="K62" s="29"/>
    </row>
    <row r="63" spans="1:12" ht="33.75" x14ac:dyDescent="0.2">
      <c r="A63" s="16"/>
      <c r="B63" s="31"/>
      <c r="C63" s="31"/>
      <c r="D63" s="31" t="s">
        <v>14</v>
      </c>
      <c r="E63" s="38" t="s">
        <v>109</v>
      </c>
      <c r="F63" s="60">
        <v>1000</v>
      </c>
      <c r="G63" s="58"/>
      <c r="H63" s="25">
        <f>SUM(F63:G63)</f>
        <v>1000</v>
      </c>
      <c r="I63" s="28">
        <v>0</v>
      </c>
      <c r="J63" s="28">
        <v>0</v>
      </c>
      <c r="K63" s="29">
        <f>J63*100/F63/100</f>
        <v>0</v>
      </c>
    </row>
    <row r="64" spans="1:12" x14ac:dyDescent="0.2">
      <c r="A64" s="16"/>
      <c r="B64" s="31" t="s">
        <v>110</v>
      </c>
      <c r="C64" s="99" t="s">
        <v>111</v>
      </c>
      <c r="D64" s="99"/>
      <c r="E64" s="99"/>
      <c r="F64" s="58"/>
      <c r="G64" s="58"/>
      <c r="H64" s="25"/>
      <c r="I64" s="28"/>
      <c r="J64" s="28"/>
      <c r="K64" s="29"/>
    </row>
    <row r="65" spans="1:12" x14ac:dyDescent="0.2">
      <c r="A65" s="16"/>
      <c r="B65" s="31"/>
      <c r="C65" s="31" t="s">
        <v>112</v>
      </c>
      <c r="D65" s="37" t="s">
        <v>113</v>
      </c>
      <c r="E65" s="35"/>
      <c r="F65" s="60">
        <f>SUM(F66:F68)</f>
        <v>48057.23</v>
      </c>
      <c r="G65" s="58"/>
      <c r="H65" s="25">
        <f>SUM(H66:H68)</f>
        <v>48057.23</v>
      </c>
      <c r="I65" s="24">
        <f>SUM(I66:I68)</f>
        <v>0</v>
      </c>
      <c r="J65" s="28">
        <f>SUM(J66:J68)</f>
        <v>0</v>
      </c>
      <c r="K65" s="29"/>
    </row>
    <row r="66" spans="1:12" ht="33.75" x14ac:dyDescent="0.2">
      <c r="A66" s="16"/>
      <c r="B66" s="31"/>
      <c r="C66" s="31"/>
      <c r="D66" s="31" t="s">
        <v>98</v>
      </c>
      <c r="E66" s="38" t="s">
        <v>114</v>
      </c>
      <c r="F66" s="58">
        <v>2500</v>
      </c>
      <c r="G66" s="58"/>
      <c r="H66" s="25">
        <f>SUM(F66:G66)</f>
        <v>2500</v>
      </c>
      <c r="I66" s="28">
        <v>0</v>
      </c>
      <c r="J66" s="28">
        <v>0</v>
      </c>
      <c r="K66" s="29">
        <f>J66*100/F66/100</f>
        <v>0</v>
      </c>
    </row>
    <row r="67" spans="1:12" ht="33.75" x14ac:dyDescent="0.2">
      <c r="A67" s="16"/>
      <c r="B67" s="31"/>
      <c r="C67" s="31"/>
      <c r="D67" s="38" t="s">
        <v>115</v>
      </c>
      <c r="E67" s="38" t="s">
        <v>116</v>
      </c>
      <c r="F67" s="58">
        <v>488</v>
      </c>
      <c r="G67" s="58"/>
      <c r="H67" s="25">
        <f>SUM(F67:G67)</f>
        <v>488</v>
      </c>
      <c r="I67" s="28"/>
      <c r="J67" s="28">
        <f>SUM(I67)</f>
        <v>0</v>
      </c>
      <c r="K67" s="29">
        <f>J67*100/F67/100</f>
        <v>0</v>
      </c>
    </row>
    <row r="68" spans="1:12" ht="33.75" x14ac:dyDescent="0.2">
      <c r="A68" s="16"/>
      <c r="B68" s="31"/>
      <c r="C68" s="31"/>
      <c r="D68" s="38" t="s">
        <v>43</v>
      </c>
      <c r="E68" s="38" t="s">
        <v>117</v>
      </c>
      <c r="F68" s="58">
        <v>45069.23</v>
      </c>
      <c r="G68" s="58"/>
      <c r="H68" s="25">
        <f>SUM(F68:G68)</f>
        <v>45069.23</v>
      </c>
      <c r="I68" s="28"/>
      <c r="J68" s="28">
        <f>SUM(I68)</f>
        <v>0</v>
      </c>
      <c r="K68" s="29">
        <f>J68*100/F68/100</f>
        <v>0</v>
      </c>
    </row>
    <row r="69" spans="1:12" x14ac:dyDescent="0.2">
      <c r="A69" s="16" t="s">
        <v>118</v>
      </c>
      <c r="B69" s="99" t="s">
        <v>119</v>
      </c>
      <c r="C69" s="99"/>
      <c r="D69" s="99"/>
      <c r="E69" s="99"/>
      <c r="F69" s="24"/>
      <c r="G69" s="24"/>
      <c r="H69" s="25"/>
      <c r="I69" s="28"/>
      <c r="J69" s="28"/>
      <c r="K69" s="29"/>
    </row>
    <row r="70" spans="1:12" x14ac:dyDescent="0.2">
      <c r="A70" s="16"/>
      <c r="B70" s="31" t="s">
        <v>120</v>
      </c>
      <c r="C70" s="99" t="s">
        <v>121</v>
      </c>
      <c r="D70" s="99"/>
      <c r="E70" s="99"/>
      <c r="F70" s="62"/>
      <c r="G70" s="24"/>
      <c r="H70" s="25"/>
      <c r="I70" s="28"/>
      <c r="J70" s="28"/>
      <c r="K70" s="29"/>
    </row>
    <row r="71" spans="1:12" x14ac:dyDescent="0.2">
      <c r="A71" s="16"/>
      <c r="B71" s="31"/>
      <c r="C71" s="31" t="s">
        <v>122</v>
      </c>
      <c r="D71" s="37" t="s">
        <v>121</v>
      </c>
      <c r="E71" s="35"/>
      <c r="F71" s="23">
        <v>2000</v>
      </c>
      <c r="G71" s="24"/>
      <c r="H71" s="25">
        <f>F71+G71</f>
        <v>2000</v>
      </c>
      <c r="I71" s="28"/>
      <c r="J71" s="28"/>
      <c r="K71" s="29"/>
    </row>
    <row r="72" spans="1:12" ht="33.75" x14ac:dyDescent="0.2">
      <c r="A72" s="16"/>
      <c r="B72" s="31"/>
      <c r="C72" s="31"/>
      <c r="D72" s="31" t="s">
        <v>98</v>
      </c>
      <c r="E72" s="38" t="s">
        <v>123</v>
      </c>
      <c r="F72" s="24">
        <v>2000</v>
      </c>
      <c r="G72" s="24"/>
      <c r="H72" s="25">
        <f>SUM(F72:G72)</f>
        <v>2000</v>
      </c>
      <c r="I72" s="28">
        <v>0</v>
      </c>
      <c r="J72" s="28">
        <v>0</v>
      </c>
      <c r="K72" s="29">
        <f>J72*100/F72/100</f>
        <v>0</v>
      </c>
    </row>
    <row r="73" spans="1:12" x14ac:dyDescent="0.2">
      <c r="A73" s="16"/>
      <c r="B73" s="31" t="s">
        <v>124</v>
      </c>
      <c r="C73" s="99" t="s">
        <v>125</v>
      </c>
      <c r="D73" s="99"/>
      <c r="E73" s="99"/>
      <c r="F73" s="24"/>
      <c r="G73" s="24"/>
      <c r="H73" s="25"/>
      <c r="I73" s="28"/>
      <c r="J73" s="28"/>
      <c r="K73" s="29"/>
    </row>
    <row r="74" spans="1:12" x14ac:dyDescent="0.2">
      <c r="A74" s="16"/>
      <c r="B74" s="31"/>
      <c r="C74" s="31" t="s">
        <v>126</v>
      </c>
      <c r="D74" s="37" t="s">
        <v>125</v>
      </c>
      <c r="E74" s="35"/>
      <c r="F74" s="24">
        <v>40000</v>
      </c>
      <c r="G74" s="24"/>
      <c r="H74" s="25">
        <f>F74+G74</f>
        <v>40000</v>
      </c>
      <c r="I74" s="28"/>
      <c r="J74" s="28"/>
      <c r="K74" s="29"/>
    </row>
    <row r="75" spans="1:12" ht="33.75" x14ac:dyDescent="0.2">
      <c r="A75" s="16"/>
      <c r="B75" s="31"/>
      <c r="C75" s="31"/>
      <c r="D75" s="31" t="s">
        <v>55</v>
      </c>
      <c r="E75" s="36" t="s">
        <v>127</v>
      </c>
      <c r="F75" s="24">
        <v>40000</v>
      </c>
      <c r="G75" s="24"/>
      <c r="H75" s="25">
        <f>SUM(F75:G75)</f>
        <v>40000</v>
      </c>
      <c r="I75" s="28">
        <v>0</v>
      </c>
      <c r="J75" s="28">
        <f>SUM(I75)</f>
        <v>0</v>
      </c>
      <c r="K75" s="29">
        <f>J75*100/F75/100</f>
        <v>0</v>
      </c>
    </row>
    <row r="76" spans="1:12" x14ac:dyDescent="0.2">
      <c r="A76" s="16" t="s">
        <v>128</v>
      </c>
      <c r="B76" s="99" t="s">
        <v>129</v>
      </c>
      <c r="C76" s="99"/>
      <c r="D76" s="99"/>
      <c r="E76" s="99"/>
      <c r="F76" s="24"/>
      <c r="G76" s="24"/>
      <c r="H76" s="25"/>
      <c r="I76" s="28"/>
      <c r="J76" s="28"/>
      <c r="K76" s="29"/>
    </row>
    <row r="77" spans="1:12" x14ac:dyDescent="0.2">
      <c r="A77" s="16"/>
      <c r="B77" s="31" t="s">
        <v>130</v>
      </c>
      <c r="C77" s="99" t="s">
        <v>131</v>
      </c>
      <c r="D77" s="99"/>
      <c r="E77" s="99"/>
      <c r="F77" s="24"/>
      <c r="G77" s="24"/>
      <c r="H77" s="25"/>
      <c r="I77" s="28"/>
      <c r="J77" s="28"/>
      <c r="K77" s="29"/>
    </row>
    <row r="78" spans="1:12" x14ac:dyDescent="0.2">
      <c r="A78" s="16"/>
      <c r="B78" s="31"/>
      <c r="C78" s="31" t="s">
        <v>132</v>
      </c>
      <c r="D78" s="37" t="s">
        <v>131</v>
      </c>
      <c r="E78" s="35"/>
      <c r="F78" s="23">
        <v>330000</v>
      </c>
      <c r="G78" s="24"/>
      <c r="H78" s="25">
        <f>F78+G78</f>
        <v>330000</v>
      </c>
      <c r="I78" s="28"/>
      <c r="J78" s="28"/>
      <c r="K78" s="29"/>
    </row>
    <row r="79" spans="1:12" ht="56.25" x14ac:dyDescent="0.2">
      <c r="A79" s="46"/>
      <c r="B79" s="48"/>
      <c r="C79" s="48"/>
      <c r="D79" s="48" t="s">
        <v>115</v>
      </c>
      <c r="E79" s="49" t="s">
        <v>133</v>
      </c>
      <c r="F79" s="23">
        <v>330000</v>
      </c>
      <c r="G79" s="50"/>
      <c r="H79" s="51">
        <f>SUM(F79:G79)</f>
        <v>330000</v>
      </c>
      <c r="I79" s="28"/>
      <c r="J79" s="28">
        <v>0</v>
      </c>
      <c r="K79" s="29">
        <f>J79*100/F79/100</f>
        <v>0</v>
      </c>
    </row>
    <row r="80" spans="1:12" ht="21.95" customHeight="1" thickBot="1" x14ac:dyDescent="0.25">
      <c r="A80" s="64"/>
      <c r="B80" s="108" t="s">
        <v>134</v>
      </c>
      <c r="C80" s="109"/>
      <c r="D80" s="109"/>
      <c r="E80" s="109"/>
      <c r="F80" s="53">
        <f>F42+F46+F48+F51+F54+F60+F62+F65+F71+F74+F78</f>
        <v>2126460</v>
      </c>
      <c r="G80" s="53"/>
      <c r="H80" s="54">
        <f>H42+H46+H48+H51+H54+H60+H62+H65+H71+H74+H78</f>
        <v>2126460</v>
      </c>
      <c r="I80" s="53">
        <f>I43+I47+I49+I52+I54+I61+I63+I65+I72+I79</f>
        <v>0</v>
      </c>
      <c r="J80" s="53">
        <f>J43+J47+J49+J52+J54+J61+J63+J65+J72+J75+J79</f>
        <v>0</v>
      </c>
      <c r="K80" s="55">
        <f>J80*100/F80/100</f>
        <v>0</v>
      </c>
      <c r="L80" s="65"/>
    </row>
    <row r="81" spans="1:11" s="70" customFormat="1" ht="14.25" customHeight="1" thickTop="1" x14ac:dyDescent="0.2">
      <c r="A81" s="10" t="s">
        <v>135</v>
      </c>
      <c r="B81" s="110" t="s">
        <v>136</v>
      </c>
      <c r="C81" s="111"/>
      <c r="D81" s="111"/>
      <c r="E81" s="112"/>
      <c r="F81" s="66"/>
      <c r="G81" s="66"/>
      <c r="H81" s="67"/>
      <c r="I81" s="68"/>
      <c r="J81" s="68"/>
      <c r="K81" s="69"/>
    </row>
    <row r="82" spans="1:11" s="70" customFormat="1" ht="12.75" customHeight="1" x14ac:dyDescent="0.2">
      <c r="A82" s="16" t="s">
        <v>137</v>
      </c>
      <c r="B82" s="113" t="s">
        <v>165</v>
      </c>
      <c r="C82" s="114"/>
      <c r="D82" s="114"/>
      <c r="E82" s="115"/>
      <c r="F82" s="71"/>
      <c r="G82" s="71"/>
      <c r="H82" s="72"/>
      <c r="I82" s="68"/>
      <c r="J82" s="68"/>
      <c r="K82" s="73"/>
    </row>
    <row r="83" spans="1:11" s="70" customFormat="1" ht="12.75" customHeight="1" x14ac:dyDescent="0.2">
      <c r="A83" s="74"/>
      <c r="B83" s="31" t="s">
        <v>138</v>
      </c>
      <c r="C83" s="113" t="s">
        <v>139</v>
      </c>
      <c r="D83" s="114"/>
      <c r="E83" s="115"/>
      <c r="F83" s="71"/>
      <c r="G83" s="71"/>
      <c r="H83" s="72"/>
      <c r="I83" s="68"/>
      <c r="J83" s="68"/>
      <c r="K83" s="73"/>
    </row>
    <row r="84" spans="1:11" s="70" customFormat="1" ht="12.75" customHeight="1" x14ac:dyDescent="0.2">
      <c r="A84" s="74"/>
      <c r="B84" s="75"/>
      <c r="C84" s="31" t="s">
        <v>140</v>
      </c>
      <c r="D84" s="76" t="s">
        <v>139</v>
      </c>
      <c r="E84" s="77"/>
      <c r="F84" s="50">
        <v>7000</v>
      </c>
      <c r="G84" s="71"/>
      <c r="H84" s="25">
        <f>F84+G84</f>
        <v>7000</v>
      </c>
      <c r="I84" s="68"/>
      <c r="J84" s="68"/>
      <c r="K84" s="73"/>
    </row>
    <row r="85" spans="1:11" s="70" customFormat="1" ht="34.5" customHeight="1" x14ac:dyDescent="0.2">
      <c r="A85" s="78"/>
      <c r="B85" s="79"/>
      <c r="C85" s="48"/>
      <c r="D85" s="80" t="s">
        <v>14</v>
      </c>
      <c r="E85" s="81" t="s">
        <v>166</v>
      </c>
      <c r="F85" s="50">
        <v>7000</v>
      </c>
      <c r="G85" s="82"/>
      <c r="H85" s="51">
        <f>SUM(F85:G85)</f>
        <v>7000</v>
      </c>
      <c r="I85" s="68">
        <v>0</v>
      </c>
      <c r="J85" s="68">
        <f>SUM(I85)</f>
        <v>0</v>
      </c>
      <c r="K85" s="29">
        <f>J85*100/F85/100</f>
        <v>0</v>
      </c>
    </row>
    <row r="86" spans="1:11" s="70" customFormat="1" ht="21.95" customHeight="1" thickBot="1" x14ac:dyDescent="0.25">
      <c r="A86" s="64"/>
      <c r="B86" s="108" t="s">
        <v>141</v>
      </c>
      <c r="C86" s="109"/>
      <c r="D86" s="109"/>
      <c r="E86" s="109"/>
      <c r="F86" s="53">
        <f>SUM(F84)</f>
        <v>7000</v>
      </c>
      <c r="G86" s="53"/>
      <c r="H86" s="54">
        <f>SUM(H84)</f>
        <v>7000</v>
      </c>
      <c r="I86" s="53">
        <f>SUM(I85)</f>
        <v>0</v>
      </c>
      <c r="J86" s="53">
        <f>SUM(J85)</f>
        <v>0</v>
      </c>
      <c r="K86" s="55">
        <f>J86*100/F86/100</f>
        <v>0</v>
      </c>
    </row>
    <row r="87" spans="1:11" ht="13.5" thickTop="1" x14ac:dyDescent="0.2">
      <c r="A87" s="21" t="s">
        <v>142</v>
      </c>
      <c r="B87" s="116" t="s">
        <v>143</v>
      </c>
      <c r="C87" s="116"/>
      <c r="D87" s="116"/>
      <c r="E87" s="116"/>
      <c r="F87" s="83"/>
      <c r="G87" s="83"/>
      <c r="H87" s="57"/>
      <c r="I87" s="28"/>
      <c r="J87" s="28"/>
      <c r="K87" s="45"/>
    </row>
    <row r="88" spans="1:11" x14ac:dyDescent="0.2">
      <c r="A88" s="16" t="s">
        <v>144</v>
      </c>
      <c r="B88" s="99" t="s">
        <v>145</v>
      </c>
      <c r="C88" s="99"/>
      <c r="D88" s="99"/>
      <c r="E88" s="99"/>
      <c r="F88" s="24"/>
      <c r="G88" s="24"/>
      <c r="H88" s="25"/>
      <c r="I88" s="28"/>
      <c r="J88" s="28"/>
      <c r="K88" s="29"/>
    </row>
    <row r="89" spans="1:11" x14ac:dyDescent="0.2">
      <c r="A89" s="16"/>
      <c r="B89" s="31" t="s">
        <v>146</v>
      </c>
      <c r="C89" s="99" t="s">
        <v>147</v>
      </c>
      <c r="D89" s="99"/>
      <c r="E89" s="99"/>
      <c r="F89" s="24"/>
      <c r="G89" s="24"/>
      <c r="H89" s="25"/>
      <c r="I89" s="28"/>
      <c r="J89" s="28"/>
      <c r="K89" s="29"/>
    </row>
    <row r="90" spans="1:11" x14ac:dyDescent="0.2">
      <c r="A90" s="16"/>
      <c r="B90" s="31"/>
      <c r="C90" s="31" t="s">
        <v>148</v>
      </c>
      <c r="D90" s="37" t="s">
        <v>149</v>
      </c>
      <c r="E90" s="35"/>
      <c r="F90" s="84">
        <v>4667</v>
      </c>
      <c r="G90" s="24"/>
      <c r="H90" s="25">
        <f>F90+G90</f>
        <v>4667</v>
      </c>
      <c r="I90" s="28"/>
      <c r="J90" s="28"/>
      <c r="K90" s="29"/>
    </row>
    <row r="91" spans="1:11" x14ac:dyDescent="0.2">
      <c r="A91" s="85"/>
      <c r="B91" s="17"/>
      <c r="C91" s="86"/>
      <c r="D91" s="86" t="s">
        <v>98</v>
      </c>
      <c r="E91" s="61" t="s">
        <v>150</v>
      </c>
      <c r="F91" s="84">
        <v>4667</v>
      </c>
      <c r="G91" s="87"/>
      <c r="H91" s="57">
        <f>SUM(F91:G91)</f>
        <v>4667</v>
      </c>
      <c r="I91" s="56"/>
      <c r="J91" s="56">
        <f>SUM(I91)</f>
        <v>0</v>
      </c>
      <c r="K91" s="29">
        <f>I91*100/F91/100</f>
        <v>0</v>
      </c>
    </row>
    <row r="92" spans="1:11" x14ac:dyDescent="0.2">
      <c r="A92" s="46"/>
      <c r="B92" s="48"/>
      <c r="C92" s="31" t="s">
        <v>151</v>
      </c>
      <c r="D92" s="31" t="s">
        <v>152</v>
      </c>
      <c r="E92" s="62"/>
      <c r="F92" s="24">
        <v>25000</v>
      </c>
      <c r="G92" s="24"/>
      <c r="H92" s="51">
        <f>F92+G92</f>
        <v>25000</v>
      </c>
      <c r="I92" s="28"/>
      <c r="J92" s="28"/>
      <c r="K92" s="29"/>
    </row>
    <row r="93" spans="1:11" ht="24" customHeight="1" x14ac:dyDescent="0.2">
      <c r="A93" s="85"/>
      <c r="B93" s="17"/>
      <c r="C93" s="17"/>
      <c r="D93" s="86" t="s">
        <v>34</v>
      </c>
      <c r="E93" s="61" t="s">
        <v>153</v>
      </c>
      <c r="F93" s="88">
        <v>25000</v>
      </c>
      <c r="G93" s="56"/>
      <c r="H93" s="57">
        <f>SUM(F93:G93)</f>
        <v>25000</v>
      </c>
      <c r="I93" s="28"/>
      <c r="J93" s="28">
        <f>SUM(I93)</f>
        <v>0</v>
      </c>
      <c r="K93" s="29">
        <f>J93*100/F93/100</f>
        <v>0</v>
      </c>
    </row>
    <row r="94" spans="1:11" x14ac:dyDescent="0.25">
      <c r="A94" s="46"/>
      <c r="B94" s="48"/>
      <c r="C94" s="48" t="s">
        <v>154</v>
      </c>
      <c r="D94" s="89" t="s">
        <v>155</v>
      </c>
      <c r="E94" s="90"/>
      <c r="F94" s="84">
        <v>2765563</v>
      </c>
      <c r="G94" s="50"/>
      <c r="H94" s="51">
        <f>F94+G94</f>
        <v>2765563</v>
      </c>
      <c r="I94" s="28"/>
      <c r="J94" s="28"/>
      <c r="K94" s="29"/>
    </row>
    <row r="95" spans="1:11" ht="45" x14ac:dyDescent="0.2">
      <c r="A95" s="85"/>
      <c r="B95" s="17"/>
      <c r="C95" s="17"/>
      <c r="D95" s="86" t="s">
        <v>43</v>
      </c>
      <c r="E95" s="61" t="s">
        <v>156</v>
      </c>
      <c r="F95" s="84">
        <v>2765563</v>
      </c>
      <c r="G95" s="56"/>
      <c r="H95" s="57">
        <f>SUM(F95:G95)</f>
        <v>2765563</v>
      </c>
      <c r="I95" s="28"/>
      <c r="J95" s="28">
        <f>SUM(I95)</f>
        <v>0</v>
      </c>
      <c r="K95" s="29">
        <f>J95*100/F95/100</f>
        <v>0</v>
      </c>
    </row>
    <row r="96" spans="1:11" x14ac:dyDescent="0.2">
      <c r="A96" s="16" t="s">
        <v>157</v>
      </c>
      <c r="B96" s="99" t="s">
        <v>158</v>
      </c>
      <c r="C96" s="99"/>
      <c r="D96" s="99"/>
      <c r="E96" s="99"/>
      <c r="F96" s="24"/>
      <c r="G96" s="24"/>
      <c r="H96" s="25"/>
      <c r="I96" s="28"/>
      <c r="J96" s="28"/>
      <c r="K96" s="29"/>
    </row>
    <row r="97" spans="1:12" x14ac:dyDescent="0.2">
      <c r="A97" s="16"/>
      <c r="B97" s="31" t="s">
        <v>159</v>
      </c>
      <c r="C97" s="99" t="s">
        <v>158</v>
      </c>
      <c r="D97" s="99"/>
      <c r="E97" s="99"/>
      <c r="F97" s="24"/>
      <c r="G97" s="24"/>
      <c r="H97" s="25"/>
      <c r="I97" s="28"/>
      <c r="J97" s="28"/>
      <c r="K97" s="29"/>
    </row>
    <row r="98" spans="1:12" x14ac:dyDescent="0.2">
      <c r="A98" s="16"/>
      <c r="B98" s="31"/>
      <c r="C98" s="31" t="s">
        <v>160</v>
      </c>
      <c r="D98" s="37" t="s">
        <v>158</v>
      </c>
      <c r="E98" s="35"/>
      <c r="F98" s="23">
        <v>685000</v>
      </c>
      <c r="G98" s="24"/>
      <c r="H98" s="25">
        <f>F98+G98</f>
        <v>685000</v>
      </c>
      <c r="I98" s="28"/>
      <c r="J98" s="28"/>
      <c r="K98" s="29"/>
    </row>
    <row r="99" spans="1:12" ht="33.75" x14ac:dyDescent="0.2">
      <c r="A99" s="85"/>
      <c r="B99" s="17"/>
      <c r="C99" s="17"/>
      <c r="D99" s="86" t="s">
        <v>62</v>
      </c>
      <c r="E99" s="61" t="s">
        <v>161</v>
      </c>
      <c r="F99" s="23">
        <v>685000</v>
      </c>
      <c r="G99" s="56"/>
      <c r="H99" s="57">
        <f>SUM(F99:G99)</f>
        <v>685000</v>
      </c>
      <c r="I99" s="28"/>
      <c r="J99" s="28">
        <f>SUM(I99)</f>
        <v>0</v>
      </c>
      <c r="K99" s="29">
        <f>J99*100/F99/100</f>
        <v>0</v>
      </c>
    </row>
    <row r="100" spans="1:12" ht="21.95" customHeight="1" thickBot="1" x14ac:dyDescent="0.25">
      <c r="A100" s="91"/>
      <c r="B100" s="108" t="s">
        <v>162</v>
      </c>
      <c r="C100" s="109"/>
      <c r="D100" s="109"/>
      <c r="E100" s="109"/>
      <c r="F100" s="53">
        <f>F90+F92+F94+F98</f>
        <v>3480230</v>
      </c>
      <c r="G100" s="53"/>
      <c r="H100" s="54">
        <f>SUM(H90+H92+H94+H98)</f>
        <v>3480230</v>
      </c>
      <c r="I100" s="53">
        <f>I91+I93+I95+I99</f>
        <v>0</v>
      </c>
      <c r="J100" s="53">
        <f>SUM(J90:J99)</f>
        <v>0</v>
      </c>
      <c r="K100" s="55">
        <f>J100*100/F100/100</f>
        <v>0</v>
      </c>
    </row>
    <row r="101" spans="1:12" ht="25.5" customHeight="1" thickTop="1" thickBot="1" x14ac:dyDescent="0.25">
      <c r="A101" s="92"/>
      <c r="B101" s="117" t="s">
        <v>163</v>
      </c>
      <c r="C101" s="117"/>
      <c r="D101" s="117"/>
      <c r="E101" s="117"/>
      <c r="F101" s="93">
        <f>F38+F80+F86+F100</f>
        <v>54054110</v>
      </c>
      <c r="G101" s="93"/>
      <c r="H101" s="93">
        <f>H38+H80+H86+H100</f>
        <v>54054110</v>
      </c>
      <c r="I101" s="93">
        <f>I38+I80+I86+I100</f>
        <v>0</v>
      </c>
      <c r="J101" s="93">
        <f>J38+J80+J86+J100</f>
        <v>0</v>
      </c>
      <c r="K101" s="94">
        <f>J101*100/F101/100</f>
        <v>0</v>
      </c>
      <c r="L101" s="65"/>
    </row>
    <row r="102" spans="1:12" ht="13.5" thickTop="1" x14ac:dyDescent="0.2"/>
  </sheetData>
  <mergeCells count="35">
    <mergeCell ref="C89:E89"/>
    <mergeCell ref="B96:E96"/>
    <mergeCell ref="C97:E97"/>
    <mergeCell ref="B100:E100"/>
    <mergeCell ref="B101:E101"/>
    <mergeCell ref="B88:E88"/>
    <mergeCell ref="B69:E69"/>
    <mergeCell ref="C70:E70"/>
    <mergeCell ref="C73:E73"/>
    <mergeCell ref="B76:E76"/>
    <mergeCell ref="C77:E77"/>
    <mergeCell ref="B80:E80"/>
    <mergeCell ref="B81:E81"/>
    <mergeCell ref="B82:E82"/>
    <mergeCell ref="C83:E83"/>
    <mergeCell ref="B86:E86"/>
    <mergeCell ref="B87:E87"/>
    <mergeCell ref="C64:E64"/>
    <mergeCell ref="C15:E15"/>
    <mergeCell ref="B18:E18"/>
    <mergeCell ref="C19:E19"/>
    <mergeCell ref="B22:E22"/>
    <mergeCell ref="C23:E23"/>
    <mergeCell ref="B38:E38"/>
    <mergeCell ref="B40:E40"/>
    <mergeCell ref="B44:E44"/>
    <mergeCell ref="C45:E45"/>
    <mergeCell ref="C50:E50"/>
    <mergeCell ref="C53:E53"/>
    <mergeCell ref="C12:E12"/>
    <mergeCell ref="A1:H1"/>
    <mergeCell ref="A2:E2"/>
    <mergeCell ref="B3:E3"/>
    <mergeCell ref="B8:E8"/>
    <mergeCell ref="C9:E9"/>
  </mergeCells>
  <pageMargins left="0.59055118110236227" right="0" top="0.39370078740157483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 inicial 2017 prorrogado</vt:lpstr>
      <vt:lpstr>'2018 inicial 2017 prorrogado'!Títulos_a_imprimir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Pomar Balsera</dc:creator>
  <cp:lastModifiedBy>Juan Antonio García Flordelis</cp:lastModifiedBy>
  <cp:lastPrinted>2018-02-21T14:19:08Z</cp:lastPrinted>
  <dcterms:created xsi:type="dcterms:W3CDTF">2018-02-13T15:46:34Z</dcterms:created>
  <dcterms:modified xsi:type="dcterms:W3CDTF">2018-02-22T08:56:15Z</dcterms:modified>
</cp:coreProperties>
</file>