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8915" windowHeight="11310"/>
  </bookViews>
  <sheets>
    <sheet name="2016" sheetId="1" r:id="rId1"/>
  </sheets>
  <definedNames>
    <definedName name="_xlnm.Print_Titles" localSheetId="0">'2016'!$1:$2</definedName>
  </definedNames>
  <calcPr calcId="145621"/>
</workbook>
</file>

<file path=xl/calcChain.xml><?xml version="1.0" encoding="utf-8"?>
<calcChain xmlns="http://schemas.openxmlformats.org/spreadsheetml/2006/main">
  <c r="F267" i="1" l="1"/>
  <c r="H264" i="1"/>
  <c r="H259" i="1"/>
  <c r="H256" i="1"/>
  <c r="H252" i="1"/>
  <c r="H247" i="1"/>
  <c r="H244" i="1"/>
  <c r="H240" i="1"/>
  <c r="F236" i="1"/>
  <c r="H233" i="1"/>
  <c r="H231" i="1"/>
  <c r="H229" i="1"/>
  <c r="H225" i="1"/>
  <c r="F221" i="1"/>
  <c r="H219" i="1"/>
  <c r="F215" i="1"/>
  <c r="H213" i="1"/>
  <c r="H208" i="1"/>
  <c r="H205" i="1"/>
  <c r="H193" i="1"/>
  <c r="H187" i="1"/>
  <c r="H175" i="1"/>
  <c r="H172" i="1"/>
  <c r="H170" i="1"/>
  <c r="H168" i="1"/>
  <c r="H157" i="1"/>
  <c r="H143" i="1"/>
  <c r="H141" i="1"/>
  <c r="H133" i="1"/>
  <c r="H130" i="1"/>
  <c r="H126" i="1"/>
  <c r="H121" i="1"/>
  <c r="H116" i="1"/>
  <c r="H113" i="1"/>
  <c r="H110" i="1"/>
  <c r="H107" i="1"/>
  <c r="H102" i="1"/>
  <c r="H99" i="1"/>
  <c r="H97" i="1"/>
  <c r="H95" i="1"/>
  <c r="H93" i="1"/>
  <c r="H91" i="1"/>
  <c r="H89" i="1"/>
  <c r="H87" i="1"/>
  <c r="H85" i="1"/>
  <c r="H82" i="1"/>
  <c r="H77" i="1"/>
  <c r="H75" i="1"/>
  <c r="H71" i="1"/>
  <c r="H67" i="1"/>
  <c r="H64" i="1"/>
  <c r="H58" i="1"/>
  <c r="H54" i="1"/>
  <c r="H50" i="1"/>
  <c r="H46" i="1"/>
  <c r="H42" i="1"/>
  <c r="F38" i="1"/>
  <c r="H36" i="1"/>
  <c r="H34" i="1"/>
  <c r="H31" i="1"/>
  <c r="H28" i="1"/>
  <c r="H24" i="1"/>
  <c r="H20" i="1"/>
  <c r="H16" i="1"/>
  <c r="H12" i="1"/>
  <c r="H8" i="1"/>
  <c r="H6" i="1"/>
  <c r="H221" i="1" l="1"/>
  <c r="H38" i="1"/>
  <c r="H267" i="1"/>
  <c r="H236" i="1"/>
  <c r="F268" i="1"/>
  <c r="H215" i="1"/>
  <c r="H268" i="1" l="1"/>
</calcChain>
</file>

<file path=xl/sharedStrings.xml><?xml version="1.0" encoding="utf-8"?>
<sst xmlns="http://schemas.openxmlformats.org/spreadsheetml/2006/main" count="532" uniqueCount="379">
  <si>
    <t>Clasificación económica</t>
  </si>
  <si>
    <t>Créditos iniciales</t>
  </si>
  <si>
    <t>Créditos
modificados</t>
  </si>
  <si>
    <t>Créditos
finales</t>
  </si>
  <si>
    <t>CAPÍTULO 1</t>
  </si>
  <si>
    <t>GASTOS DE PERSONAL</t>
  </si>
  <si>
    <t>Artículo 10</t>
  </si>
  <si>
    <t>Altos cargos</t>
  </si>
  <si>
    <t>Concepto 100</t>
  </si>
  <si>
    <t>Retribuciones altos cargos (Diputados)</t>
  </si>
  <si>
    <t>Subconcepto 100.00</t>
  </si>
  <si>
    <t>Retribuciones altos cargos</t>
  </si>
  <si>
    <t>Centro Gestor 51</t>
  </si>
  <si>
    <t>Asignación constitucional</t>
  </si>
  <si>
    <t>Subconcepto 100.01</t>
  </si>
  <si>
    <t>Retribuc.complementarias altos cargos</t>
  </si>
  <si>
    <t>Artículo 11</t>
  </si>
  <si>
    <t>Personal eventual</t>
  </si>
  <si>
    <t>Concepto 110</t>
  </si>
  <si>
    <t>Retribuciones básicas y otras</t>
  </si>
  <si>
    <t>Subconcepto 110.00</t>
  </si>
  <si>
    <t>Retribuciones básicas</t>
  </si>
  <si>
    <t>Nómina</t>
  </si>
  <si>
    <t>Artículo 12</t>
  </si>
  <si>
    <t>Personal funcionario de otras Administraciones Públicas que presta servicio en el Congreso</t>
  </si>
  <si>
    <t xml:space="preserve">Concepto 121 </t>
  </si>
  <si>
    <t>Retribuciones complementarias</t>
  </si>
  <si>
    <t>Subconcepto 121.03</t>
  </si>
  <si>
    <t>Otros complementos</t>
  </si>
  <si>
    <t>Artículo 13</t>
  </si>
  <si>
    <t>Laborales</t>
  </si>
  <si>
    <t>Concepto 130</t>
  </si>
  <si>
    <t>Laboral fijo</t>
  </si>
  <si>
    <t>Subconcepto 130.00</t>
  </si>
  <si>
    <t>Artículo 15</t>
  </si>
  <si>
    <t>Incentivos al rendimiento</t>
  </si>
  <si>
    <t>Concepto 151</t>
  </si>
  <si>
    <t>Gratificaciones</t>
  </si>
  <si>
    <t>Centro Gestor 70</t>
  </si>
  <si>
    <t>Retribuciones servicios extraordinarios personal laboral del Congreso y de otras Administraciones</t>
  </si>
  <si>
    <t>Artículo 16</t>
  </si>
  <si>
    <t>Cuotas, prestaciones y gastos sociales a cargo del empleador</t>
  </si>
  <si>
    <t>Concepto 160</t>
  </si>
  <si>
    <t>Cuotas sociales</t>
  </si>
  <si>
    <t>Subconcepto 160.00</t>
  </si>
  <si>
    <t>Centro Gestor 71</t>
  </si>
  <si>
    <t>Protección social Régimen General: Personal Laboral, Personal Eventual y Becarios Congreso de los Diputados</t>
  </si>
  <si>
    <t>Concepto 161</t>
  </si>
  <si>
    <t>Pensiones</t>
  </si>
  <si>
    <t>Subconcepto 161.05</t>
  </si>
  <si>
    <t>Ex Presidente</t>
  </si>
  <si>
    <t>Concepto 162</t>
  </si>
  <si>
    <t>Gastos sociales del personal</t>
  </si>
  <si>
    <t>Subconcepto 162.04</t>
  </si>
  <si>
    <t>Acción Social</t>
  </si>
  <si>
    <t>Reglamento Fondo de Prestaciones Sociales: Personal Laboral y Eventual</t>
  </si>
  <si>
    <t>Subconcepto 162.05</t>
  </si>
  <si>
    <t>Ayudas comedor</t>
  </si>
  <si>
    <t>Becarios Congreso Diputados</t>
  </si>
  <si>
    <t>TOTAL CAPÍTULO 1. GASTOS DE PERSONAL</t>
  </si>
  <si>
    <t>CAPÍTULO 2</t>
  </si>
  <si>
    <t>GASTOS CORRIENTES EN BIENES Y SERVICIOS</t>
  </si>
  <si>
    <t>Artículo 20</t>
  </si>
  <si>
    <t>Arrendamientos y cánones</t>
  </si>
  <si>
    <t>Concepto 202</t>
  </si>
  <si>
    <t>Arrendamientos de edificios y otras construcciones.</t>
  </si>
  <si>
    <t>Subconcepto 202.00</t>
  </si>
  <si>
    <t>Centro Gestor 40</t>
  </si>
  <si>
    <t>Depósito materiales</t>
  </si>
  <si>
    <t>Centro Gestor 52</t>
  </si>
  <si>
    <t>Alquiler nave guardamuebles</t>
  </si>
  <si>
    <t>Concepto 203</t>
  </si>
  <si>
    <t>Arrendamientos de  maquinaria, instalaciones y utillaje</t>
  </si>
  <si>
    <t>Subconcepto 203.00</t>
  </si>
  <si>
    <t>Mantenimiento y actualización del Portal de la Constitución</t>
  </si>
  <si>
    <t>Alquileres andamios</t>
  </si>
  <si>
    <t>Concepto 209</t>
  </si>
  <si>
    <t>Cánones</t>
  </si>
  <si>
    <t>Subconcepto 209.00</t>
  </si>
  <si>
    <t>Centro Gestor 54</t>
  </si>
  <si>
    <t>Renovación de dominios de internet</t>
  </si>
  <si>
    <t>Artículo 21</t>
  </si>
  <si>
    <t>Reparaciones, mantenimiento y conservación</t>
  </si>
  <si>
    <t>Concepto 212</t>
  </si>
  <si>
    <t>Edificios y otras construcciones</t>
  </si>
  <si>
    <t>Subconcepto 212.00</t>
  </si>
  <si>
    <t>Mantenimiento de edificios y obras de reparación</t>
  </si>
  <si>
    <t>Centro Gestor 53</t>
  </si>
  <si>
    <t>Mantenimiento vidrieras y elementos histórico-artísticos del Palacio del Congreso</t>
  </si>
  <si>
    <t>Concepto 213</t>
  </si>
  <si>
    <t>Maquinaría, instalaciones y utillaje</t>
  </si>
  <si>
    <t>Subconcepto 213.00</t>
  </si>
  <si>
    <t>Maquinaria, instalaciones y utillaje</t>
  </si>
  <si>
    <t>Centro Gestor 01</t>
  </si>
  <si>
    <t>Mantenimiento equipo TV de la Cámara</t>
  </si>
  <si>
    <t>Mantenimiento de instalaciones y equipos</t>
  </si>
  <si>
    <t>Mantenimiento de maquinaria relojería</t>
  </si>
  <si>
    <t>Centro Gestor 72</t>
  </si>
  <si>
    <t>Incineradoras</t>
  </si>
  <si>
    <t>Concepto 214</t>
  </si>
  <si>
    <t>Elementos de transporte</t>
  </si>
  <si>
    <t>Subconcepto 214.00</t>
  </si>
  <si>
    <t>Mantenimiento y reparación vehículos del Parque Móvil de la Cámara</t>
  </si>
  <si>
    <t>Concepto 215</t>
  </si>
  <si>
    <t>Mobiliario y enseres</t>
  </si>
  <si>
    <t>Subconcepto 215.00</t>
  </si>
  <si>
    <t>Gastos de tapicería, jardinería, fuentes agua y otros</t>
  </si>
  <si>
    <t>Mantenimiento de diverso mobiliario y enseres, restauración de lienzos y muebles, tapicerías, etc</t>
  </si>
  <si>
    <t>Concepto 216</t>
  </si>
  <si>
    <t>Equipos para procesos de la información</t>
  </si>
  <si>
    <t>Subconcepto 216.00</t>
  </si>
  <si>
    <t>Mantenimiento y soporte de equipos informáticos para asegurar el correcto funcionamiento de los sistemas</t>
  </si>
  <si>
    <t>Artículo 22</t>
  </si>
  <si>
    <t>Material, suministros y otros</t>
  </si>
  <si>
    <t>Concepto 220</t>
  </si>
  <si>
    <t>Material de oficina</t>
  </si>
  <si>
    <t>Subconcepto 220.00</t>
  </si>
  <si>
    <t>Ordinario no inventariable</t>
  </si>
  <si>
    <t>Adquisición material de escritorio, imprenta y oficina con destino al almacén</t>
  </si>
  <si>
    <t>Subconcepto 220.01</t>
  </si>
  <si>
    <t>Prensa, revistas, libros y otras publicaciones</t>
  </si>
  <si>
    <t xml:space="preserve">Suscripciones a bases de datos y portales jurídicos </t>
  </si>
  <si>
    <t>Centro Gestor 42</t>
  </si>
  <si>
    <t>Adquisición de fondos y recursos documentales en papel o electrónicos</t>
  </si>
  <si>
    <t>Centro Gestor 44</t>
  </si>
  <si>
    <t>Suscripciones de prensa electrónica</t>
  </si>
  <si>
    <t>Centro Gestor 45</t>
  </si>
  <si>
    <t>Adquisición de prensa</t>
  </si>
  <si>
    <t>Subconcepto 220.02</t>
  </si>
  <si>
    <t>Material informático no inventariable</t>
  </si>
  <si>
    <t>Tarjetas con chip para inicio de legislatura y otro material no inventariable</t>
  </si>
  <si>
    <t>Concepto 221</t>
  </si>
  <si>
    <t>Suministros</t>
  </si>
  <si>
    <t>Subconcepto 221.00</t>
  </si>
  <si>
    <t>Energía eléctrica</t>
  </si>
  <si>
    <t>Consumo electricidad</t>
  </si>
  <si>
    <t>Subconcepto 221.01</t>
  </si>
  <si>
    <t>Agua</t>
  </si>
  <si>
    <t>Consumo de agua</t>
  </si>
  <si>
    <t>Subconcepto 221.02</t>
  </si>
  <si>
    <t>Gas</t>
  </si>
  <si>
    <t>Consumo de gas</t>
  </si>
  <si>
    <t>Subconcepto 221.03</t>
  </si>
  <si>
    <t>Combustible</t>
  </si>
  <si>
    <t>Consumo combustibles calefacción y vehículos</t>
  </si>
  <si>
    <t>Subconcepto 221.04</t>
  </si>
  <si>
    <t>Vestuario</t>
  </si>
  <si>
    <t>Vestuario para personal  de la Cámara</t>
  </si>
  <si>
    <t>Subconcepto 221.06</t>
  </si>
  <si>
    <t>Productos farmacéuticos y material sanitario</t>
  </si>
  <si>
    <t>Medicinas y productos sanitarios</t>
  </si>
  <si>
    <t>Subconcepto 221.11</t>
  </si>
  <si>
    <t>Suministros de repuestos de maquinaria, utillaje y elementos de transporte</t>
  </si>
  <si>
    <t>Repuestos vehículos, herramientas y materiales Brigada Mantenimiento</t>
  </si>
  <si>
    <t>Subconcepto 221.12</t>
  </si>
  <si>
    <t>Suministros de material electrónico, eléctrico y de comunicaciones</t>
  </si>
  <si>
    <t>Repuestos y suministros servicios telecomunicaciónes, iluminación, teléfonos, fax, material electrónico</t>
  </si>
  <si>
    <t>Material eléctrico y electrónico para las redes de datos</t>
  </si>
  <si>
    <t>Subconcepto 221.99</t>
  </si>
  <si>
    <t>Otros suministros</t>
  </si>
  <si>
    <t>Rótulos, artículos limpieza vehículos, otros</t>
  </si>
  <si>
    <t>Artículos de limpieza</t>
  </si>
  <si>
    <t>Centro Gestor 61</t>
  </si>
  <si>
    <t>Regalos institucionales y artículos para la venta en la Tienda del Congreso</t>
  </si>
  <si>
    <t>Concepto 222</t>
  </si>
  <si>
    <t>Comunicaciones</t>
  </si>
  <si>
    <t>Subconcepto 222.00</t>
  </si>
  <si>
    <t>Servicios de Telecomunicaciones</t>
  </si>
  <si>
    <t>Telefonía fija y móvil, telex y telefax, telegráficas</t>
  </si>
  <si>
    <t>Líneas de acceso a internet y servicios de distribución avanzada de videos de actividad parlamentaria</t>
  </si>
  <si>
    <t>Subconcepto 222.01</t>
  </si>
  <si>
    <t>Postales y mensajería</t>
  </si>
  <si>
    <t>Telegramas</t>
  </si>
  <si>
    <t>Comunicaciones postales</t>
  </si>
  <si>
    <t>Subconcepto 222.99</t>
  </si>
  <si>
    <t>Otras comunicaciones</t>
  </si>
  <si>
    <t>Servicio de televisión Congreso. Distribución por satélite de la señal del Canal Parlamento</t>
  </si>
  <si>
    <t>Concepto 223</t>
  </si>
  <si>
    <t>Transportes</t>
  </si>
  <si>
    <t>Subconcepto 223.00</t>
  </si>
  <si>
    <t>Servicio de Radio Taxi y vehículos de alquiler del Parque Móvil</t>
  </si>
  <si>
    <t>Tarjetas aparcamiento AENA para Diputados y transportes miembros de Mesa</t>
  </si>
  <si>
    <t>Transportes Diputados en medios colectivos</t>
  </si>
  <si>
    <t>Concepto 224</t>
  </si>
  <si>
    <t>Primas de seguros</t>
  </si>
  <si>
    <t>Subconcepto 224.00</t>
  </si>
  <si>
    <t>Seguros vehículos Parque Móvil</t>
  </si>
  <si>
    <t>Seguros y almacenamiento de obras de arte</t>
  </si>
  <si>
    <t>Pólizas de accidentes Personal Laboral y Personal Eventual del Congreso de los Diputados y escoltas, conductores y motoristas</t>
  </si>
  <si>
    <t>Concepto 225</t>
  </si>
  <si>
    <t>Tributos</t>
  </si>
  <si>
    <t>Subconcepto 225.02</t>
  </si>
  <si>
    <t>Tributos locales</t>
  </si>
  <si>
    <t>Centro Gestor 50</t>
  </si>
  <si>
    <t>I.B.I., Gestión de Residuos Urbanos, Tasa por utilización privativa o aprovechamiento público</t>
  </si>
  <si>
    <t>Impuesto Municipal Circulación, ITV, tasas vallado, obras</t>
  </si>
  <si>
    <t>Concepto 226</t>
  </si>
  <si>
    <t>Gastos diversos</t>
  </si>
  <si>
    <t>Subconcepto 226.01</t>
  </si>
  <si>
    <t>Atenciones protocolarias y representativas</t>
  </si>
  <si>
    <t>Centro Gestor 60</t>
  </si>
  <si>
    <t>Compromisos protocolarios de la Dirección</t>
  </si>
  <si>
    <t xml:space="preserve">Atenciones del Departamento de Protocolo y miembros de  Mesa </t>
  </si>
  <si>
    <t>Subconcepto 226.02</t>
  </si>
  <si>
    <t>Publicidad y propaganda</t>
  </si>
  <si>
    <t>Centro Gestor 20</t>
  </si>
  <si>
    <t>Publicación de anuncios y concursos en boletines oficiales</t>
  </si>
  <si>
    <t>Anuncios BOE</t>
  </si>
  <si>
    <t>Subconcepto 226.03</t>
  </si>
  <si>
    <t>Jurídicos, contenciosos</t>
  </si>
  <si>
    <t>Recursos y procedimientos sancionadores</t>
  </si>
  <si>
    <t>Subconcepto 226.06</t>
  </si>
  <si>
    <t>Reuniones, conferencias y cursos</t>
  </si>
  <si>
    <t>Gastos cafetería/restaurante. Reuniones de trabajo</t>
  </si>
  <si>
    <t>Centro Gestor 10</t>
  </si>
  <si>
    <t>Reuniones de las Secretarías Generales Adjuntas</t>
  </si>
  <si>
    <t>Gastos de cafetería del personal funcionario del cuerpo de Taquígrafos con motivo de la prolongación de las sesiones plenarias y Comisión Consultiva de Nombramientos</t>
  </si>
  <si>
    <t>Centro Gestor 30</t>
  </si>
  <si>
    <t>Transcripciones y gastos de cafetería de las reuniones de Comisiones</t>
  </si>
  <si>
    <t>Seminarios, jornadas, mesas redondas</t>
  </si>
  <si>
    <t>Centro Gestor 46</t>
  </si>
  <si>
    <t>Asistencia a congresos o reuniones</t>
  </si>
  <si>
    <t>Centro Gestor 48</t>
  </si>
  <si>
    <t>Asistencia a cursos, seminarios o congresos</t>
  </si>
  <si>
    <t>Desplazamientos escoltas</t>
  </si>
  <si>
    <t>Consumiciones por reuniones órganos de la Cámara</t>
  </si>
  <si>
    <t>Viajes de Comisiones y Delegaciones Oficiales</t>
  </si>
  <si>
    <t>Centro Gestor 62</t>
  </si>
  <si>
    <t>Viajes, reuniones y cursos de los proyectos de Cooperación Parlamentaria</t>
  </si>
  <si>
    <t>Indemnizaciones por desplazamiento, cenas y otros gastos de cafetería del personal</t>
  </si>
  <si>
    <t>Subconcepto 226.99</t>
  </si>
  <si>
    <t>Otros gastos diversos</t>
  </si>
  <si>
    <t>Renovación derechos música del Canal Parlamento</t>
  </si>
  <si>
    <t>Transporte de material en depósito externo</t>
  </si>
  <si>
    <t>Organización de exposiciones  conferencias, jornadas, adquisiciones extraordinarias</t>
  </si>
  <si>
    <t>Gastos servicio escolta</t>
  </si>
  <si>
    <t>Caja y gastos varios</t>
  </si>
  <si>
    <t>Clases de idiomas</t>
  </si>
  <si>
    <t>Contrato fotográfico. Actos extraordinarios y Jornadas de Puertas Abiertas</t>
  </si>
  <si>
    <t>Clases de idiomas a funcionarios y personal de la Cámara</t>
  </si>
  <si>
    <t>Concepto 227</t>
  </si>
  <si>
    <t>Trabajos realizados por otras empresas y profesionales</t>
  </si>
  <si>
    <t>Subconcepto 227.00</t>
  </si>
  <si>
    <t>Limpieza y aseo</t>
  </si>
  <si>
    <t>Limpieza e higienización</t>
  </si>
  <si>
    <t>Subconcepto 227.01</t>
  </si>
  <si>
    <t>Seguridad</t>
  </si>
  <si>
    <t>Prevención riesgos laborales. Servicio de vigilancia de la salud</t>
  </si>
  <si>
    <t>Subconcepto 227.04</t>
  </si>
  <si>
    <t>Custodia, depósito y almacenaje</t>
  </si>
  <si>
    <t>Centro Gestor 43</t>
  </si>
  <si>
    <t>Custodia externa de documentación</t>
  </si>
  <si>
    <t>Gastos derivados del almacenaje y custodia de libros</t>
  </si>
  <si>
    <t>Subconcepto 227.06</t>
  </si>
  <si>
    <t>Estudios y trabajos técnicos</t>
  </si>
  <si>
    <t>Servicios de asistencia técnico-informática al Dpto. de Registro y Distribución de Documentos</t>
  </si>
  <si>
    <t>Centro Gestor 21</t>
  </si>
  <si>
    <t>Servicios de asistencia técnico-informática al Departamento de Redacción del Diario de Sesiones</t>
  </si>
  <si>
    <t>Digitalización, restauración y encuadernación de fondos históricos</t>
  </si>
  <si>
    <t>Digitalización de series y audio</t>
  </si>
  <si>
    <t>Trabajos preparatorios de ediciones</t>
  </si>
  <si>
    <t>Trabajos de restauración y encuadernación de fondos</t>
  </si>
  <si>
    <t>Redacción de proyectos, Coordinación de Seguridad y Salud de obras, estudios técnicos</t>
  </si>
  <si>
    <t>Proyectos externos</t>
  </si>
  <si>
    <t>Mantenimiento de aplicaciones instaladas, nuevos desarrollos,soporte de sistemas y de atención a usuarios</t>
  </si>
  <si>
    <t>Gestión IVA</t>
  </si>
  <si>
    <t>Honorarios gestoría</t>
  </si>
  <si>
    <t>Subconcepto 227.99</t>
  </si>
  <si>
    <t>Otros</t>
  </si>
  <si>
    <t>Agencias de noticias y servicio de seguimiento de medios</t>
  </si>
  <si>
    <t>Centro de Educación Infantil: Gestión integral</t>
  </si>
  <si>
    <t>Análisis y diagnósticos clínicos</t>
  </si>
  <si>
    <t>Artículo 23</t>
  </si>
  <si>
    <t>Indemnizaciones por razón del servicio</t>
  </si>
  <si>
    <t>Concepto 230</t>
  </si>
  <si>
    <t>Dietas</t>
  </si>
  <si>
    <t>Subconcepto 230.00</t>
  </si>
  <si>
    <t>Centro Gestor 00</t>
  </si>
  <si>
    <t>Conductor</t>
  </si>
  <si>
    <t>Centro Gestor 02</t>
  </si>
  <si>
    <t>Participación en Eurovoc</t>
  </si>
  <si>
    <t>Dietas comparecientes</t>
  </si>
  <si>
    <t>Dietas del personal de la Dirección por asistencia a cursos o congresos</t>
  </si>
  <si>
    <t>Dietas conductores al servicio de los miembros de la Mesa y  del servicio de escolta</t>
  </si>
  <si>
    <t>Dietas conductores del Parque Móvil de la Cámara</t>
  </si>
  <si>
    <t>Dietas viajes oficiales</t>
  </si>
  <si>
    <t>Dietas del personal por asistencia a cursos</t>
  </si>
  <si>
    <t>Concepto 231</t>
  </si>
  <si>
    <t>Locomoción</t>
  </si>
  <si>
    <t>Subconcepto 231.00</t>
  </si>
  <si>
    <t>Kilometraje Diputados. Gastos de viajes abonados por los Diputados y taxis del personal</t>
  </si>
  <si>
    <t>Concepto 233</t>
  </si>
  <si>
    <t>Otras indemnizaciones</t>
  </si>
  <si>
    <t>Subconcepto 233.00</t>
  </si>
  <si>
    <t>Indemnización por ejercicio de la función de los Sres. Diputados</t>
  </si>
  <si>
    <t>Indemnizaciones Comisiones de Selección</t>
  </si>
  <si>
    <t>Artículo 24</t>
  </si>
  <si>
    <t>Gastos de publicaciones</t>
  </si>
  <si>
    <t>Concepto 240</t>
  </si>
  <si>
    <t>Gastos de edición y distribución</t>
  </si>
  <si>
    <t>Subconcepto 240.00</t>
  </si>
  <si>
    <t>Imprenta, edición, distribución de publicaciones oficiales y no oficiales del Congreso</t>
  </si>
  <si>
    <t>TOTAL CAPÍTULO 2. GASTOS CORRIENTES EN BIENES Y SERVICIOS</t>
  </si>
  <si>
    <t>CAPÍTULO 3</t>
  </si>
  <si>
    <t>GASTOS FINANCIEROS</t>
  </si>
  <si>
    <t>Artículo 34</t>
  </si>
  <si>
    <t>De Depósitos y fianzas</t>
  </si>
  <si>
    <t>Concepto 340</t>
  </si>
  <si>
    <t>Intereses de depósitos</t>
  </si>
  <si>
    <t>Subconcepto 340.00</t>
  </si>
  <si>
    <t>Remuneración de los saldos de las cuentas titularidad de entidades del Sector Público</t>
  </si>
  <si>
    <t>TOTAL CAPÍTULO 3. GASTOS FINANCIEROS</t>
  </si>
  <si>
    <t>CAPÍTULO 4</t>
  </si>
  <si>
    <t>TRANSFERENCIAS CORRIENTES</t>
  </si>
  <si>
    <t>Artículo 47</t>
  </si>
  <si>
    <t>A empresas privadas</t>
  </si>
  <si>
    <t>Concepto 470</t>
  </si>
  <si>
    <t>Subconcepto 470.00</t>
  </si>
  <si>
    <t>Subvención del servicio de cafetería</t>
  </si>
  <si>
    <t>Artículo 48</t>
  </si>
  <si>
    <t>A familias e instituciones sin fines de lucro</t>
  </si>
  <si>
    <t>Concepto 480</t>
  </si>
  <si>
    <t>Subconcepto 480.00</t>
  </si>
  <si>
    <t>Subvenciones a Institutos</t>
  </si>
  <si>
    <t>Becas de formación, incluido el Convenio con el Museo del Prado</t>
  </si>
  <si>
    <t>Subconcepto 480.01</t>
  </si>
  <si>
    <t>Subvenciones a Grupos Parlamentarios</t>
  </si>
  <si>
    <t>Subvenciones a los grupos parlamentarios</t>
  </si>
  <si>
    <t>Subconcepto 480.02</t>
  </si>
  <si>
    <t>Becas</t>
  </si>
  <si>
    <t>Premios, becas</t>
  </si>
  <si>
    <t>Becas de Documentación, Comunicación y Unión Europea</t>
  </si>
  <si>
    <t>TOTAL CAPÍTULO 4. TRANSFERENCIAS CORRIENTES</t>
  </si>
  <si>
    <t>CAPÍTULO 6</t>
  </si>
  <si>
    <t>INVERSIONES REALES</t>
  </si>
  <si>
    <t>Artículo 62</t>
  </si>
  <si>
    <t>Inversión nueva asociada al funcionamiento operativo de los servicios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</si>
  <si>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</si>
  <si>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Concepto 620</t>
  </si>
  <si>
    <t>Subconcepto 620.00</t>
  </si>
  <si>
    <t>Inversión nueva en instalaciones, maquinaria y utillaje asociada al funcionamiento de los servicios</t>
  </si>
  <si>
    <t>Dotación de nuevo equipamiento para centro de respaldo y de seguridad</t>
  </si>
  <si>
    <t>Concepto 625</t>
  </si>
  <si>
    <t>Inversión nueva en mobiliario y enseres</t>
  </si>
  <si>
    <t>Subconcepto 625.00</t>
  </si>
  <si>
    <t>Adquisición de mobiliario y equipos de oficina</t>
  </si>
  <si>
    <t>Concepto 629</t>
  </si>
  <si>
    <t>Inversión nueva en otros activos materiales</t>
  </si>
  <si>
    <t>Subconcepto 629.00</t>
  </si>
  <si>
    <t xml:space="preserve">Adquisición de fondos </t>
  </si>
  <si>
    <t>Obras de arte, alfombras y otras adquisiciones no contempladas en el subconcepto 625</t>
  </si>
  <si>
    <t>Artículo 63</t>
  </si>
  <si>
    <t>Inversión de reposición asociada al funcionamiento operativo de los servicios</t>
  </si>
  <si>
    <t>Concepto 633</t>
  </si>
  <si>
    <t>Subconcepto 633.00</t>
  </si>
  <si>
    <t>Inversión en mantenimiento y reposición de instalaciones, maquinaria, etc., asociada al funcionamiento de los servicios</t>
  </si>
  <si>
    <t>Renovación infraestructura Red WIFI, sistema de alimentación ininterrumpida, sistema de grabación de audio</t>
  </si>
  <si>
    <t>Concepto 635</t>
  </si>
  <si>
    <t>Inversión de reposición de mobiliario y enseres</t>
  </si>
  <si>
    <t>Subconcepto 635.00</t>
  </si>
  <si>
    <t>Inversión de reposición de mobiliario y enseres.</t>
  </si>
  <si>
    <t>Adquisición de fotocopiadoras, faxes y otras máquinas de oficina</t>
  </si>
  <si>
    <t>Concepto 639</t>
  </si>
  <si>
    <t>Inversión de reposición de otros activos materiales</t>
  </si>
  <si>
    <t>Subconcepto 639.00</t>
  </si>
  <si>
    <t>Restauración obras Biblioteca</t>
  </si>
  <si>
    <t>Limpieza, conservación y restauración de alfombras</t>
  </si>
  <si>
    <t>Artículo 64</t>
  </si>
  <si>
    <t>Gastos de inversiones de carácter inmaterial.</t>
  </si>
  <si>
    <t>Concepto 640</t>
  </si>
  <si>
    <t>Gastos en inversiones de carácter inmaterial</t>
  </si>
  <si>
    <t>Subconcepto 640.00</t>
  </si>
  <si>
    <t>Gastos acometida Gas Natural</t>
  </si>
  <si>
    <t>Licencias de software de gestión de bases de datos, ofimático o especializado, sistema integrado de gestión de activos TIC</t>
  </si>
  <si>
    <t>TOTAL CAPÍTULO 6. INVERSIONES REALES</t>
  </si>
  <si>
    <t>TOTAL SERVICIO 02. CONGRESO DE LOS DIPUTADOS</t>
  </si>
  <si>
    <t>Complementos por razón del cargo</t>
  </si>
  <si>
    <t>Subconcepto 151.00</t>
  </si>
  <si>
    <t>PRESUPUESTO DEL CONGRESO DE LOS DIPUTADOS DEL EJERCICIO PRESUPUESTARIO 2016. DETALLE POR CENTROS GESTORES
 ( A 01.01.2016)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</si>
</sst>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 ;\-#,##0.00\ "/>
    <numFmt numFmtId="165" formatCode="_-* #,##0.00\ _p_t_a_-;\-* #,##0.00\ _p_t_a_-;_-* &quot;-&quot;??\ _p_t_a_-;_-@_-"/>
    <numFmt numFmtId="166" formatCode="_-* #,##0.00\ [$€]_-;\-* #,##0.00\ [$€]_-;_-* &quot;-&quot;??\ [$€]_-;_-@_-"/>
  </numFmts>
  <fonts count="4" x14ac:knownFonts="1">
    <font>
      <sz val="10"/>
      <name val="Arial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</fills>
  <borders count="42">
    <border>
      <left/>
      <right/>
      <top/>
      <bottom/>
      <diagonal/>
    </border>
    <border>
      <left style="double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double">
        <color indexed="64"/>
      </right>
      <top style="thick">
        <color indexed="64"/>
      </top>
      <bottom style="thick">
        <color indexed="64"/>
      </bottom>
      <diagonal/>
    </border>
    <border>
      <left style="double">
        <color indexed="64"/>
      </left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hair">
        <color indexed="64"/>
      </bottom>
      <diagonal/>
    </border>
    <border>
      <left/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thick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/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ck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ck">
        <color indexed="64"/>
      </top>
      <bottom style="hair">
        <color indexed="64"/>
      </bottom>
      <diagonal/>
    </border>
    <border>
      <left/>
      <right/>
      <top style="thick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ck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hair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</borders>
  <cellStyleXfs count="2">
    <xf numFmtId="0" fontId="0" fillId="0" borderId="0"/>
    <xf numFmtId="166" fontId="1" fillId="0" borderId="0" applyFont="0" applyFill="0" applyBorder="0" applyAlignment="0" applyProtection="0"/>
  </cellStyleXfs>
  <cellXfs count="136">
    <xf numFmtId="0" fontId="0" fillId="0" borderId="0" xfId="0"/>
    <xf numFmtId="0" fontId="3" fillId="0" borderId="0" xfId="0" applyFont="1" applyBorder="1" applyAlignment="1">
      <alignment vertical="top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top"/>
    </xf>
    <xf numFmtId="0" fontId="3" fillId="0" borderId="6" xfId="0" applyFont="1" applyBorder="1" applyAlignment="1">
      <alignment vertical="center" wrapText="1"/>
    </xf>
    <xf numFmtId="0" fontId="3" fillId="0" borderId="5" xfId="0" applyFont="1" applyBorder="1" applyAlignment="1">
      <alignment vertical="top"/>
    </xf>
    <xf numFmtId="0" fontId="3" fillId="0" borderId="8" xfId="0" applyFont="1" applyBorder="1" applyAlignment="1">
      <alignment horizontal="center" vertical="top"/>
    </xf>
    <xf numFmtId="164" fontId="3" fillId="0" borderId="10" xfId="0" applyNumberFormat="1" applyFont="1" applyBorder="1" applyAlignment="1">
      <alignment horizontal="right" vertical="center" wrapText="1"/>
    </xf>
    <xf numFmtId="164" fontId="3" fillId="0" borderId="9" xfId="0" applyNumberFormat="1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9" xfId="0" applyFont="1" applyBorder="1" applyAlignment="1">
      <alignment horizontal="left" vertical="top"/>
    </xf>
    <xf numFmtId="0" fontId="2" fillId="0" borderId="9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0" xfId="0" applyFont="1" applyBorder="1" applyAlignment="1">
      <alignment horizontal="left" vertical="center" wrapText="1"/>
    </xf>
    <xf numFmtId="164" fontId="2" fillId="0" borderId="10" xfId="0" applyNumberFormat="1" applyFont="1" applyBorder="1" applyAlignment="1">
      <alignment horizontal="right" vertical="center" wrapText="1"/>
    </xf>
    <xf numFmtId="164" fontId="2" fillId="0" borderId="9" xfId="0" applyNumberFormat="1" applyFont="1" applyBorder="1" applyAlignment="1">
      <alignment horizontal="right" vertical="top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vertical="center" wrapTex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164" fontId="2" fillId="0" borderId="9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2" fillId="0" borderId="11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justify" vertical="top"/>
    </xf>
    <xf numFmtId="0" fontId="3" fillId="0" borderId="15" xfId="0" applyFont="1" applyBorder="1" applyAlignment="1">
      <alignment horizontal="center" vertical="top"/>
    </xf>
    <xf numFmtId="0" fontId="3" fillId="0" borderId="16" xfId="0" applyFont="1" applyBorder="1" applyAlignment="1">
      <alignment horizontal="justify" vertical="top"/>
    </xf>
    <xf numFmtId="0" fontId="3" fillId="0" borderId="16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164" fontId="3" fillId="0" borderId="16" xfId="0" applyNumberFormat="1" applyFont="1" applyBorder="1" applyAlignment="1">
      <alignment horizontal="right" vertical="top"/>
    </xf>
    <xf numFmtId="0" fontId="3" fillId="2" borderId="18" xfId="0" applyFont="1" applyFill="1" applyBorder="1" applyAlignment="1">
      <alignment horizontal="center" vertical="top"/>
    </xf>
    <xf numFmtId="164" fontId="2" fillId="2" borderId="20" xfId="0" applyNumberFormat="1" applyFont="1" applyFill="1" applyBorder="1" applyAlignment="1">
      <alignment horizontal="right" vertical="center" wrapText="1"/>
    </xf>
    <xf numFmtId="164" fontId="2" fillId="2" borderId="19" xfId="0" applyNumberFormat="1" applyFont="1" applyFill="1" applyBorder="1" applyAlignment="1">
      <alignment horizontal="right" vertical="center"/>
    </xf>
    <xf numFmtId="0" fontId="2" fillId="0" borderId="22" xfId="0" applyFont="1" applyBorder="1" applyAlignment="1">
      <alignment horizontal="center" vertical="top"/>
    </xf>
    <xf numFmtId="0" fontId="2" fillId="0" borderId="14" xfId="0" applyFont="1" applyBorder="1" applyAlignment="1">
      <alignment horizontal="left" vertical="top"/>
    </xf>
    <xf numFmtId="0" fontId="3" fillId="0" borderId="14" xfId="0" applyFont="1" applyBorder="1" applyAlignment="1">
      <alignment vertical="center"/>
    </xf>
    <xf numFmtId="164" fontId="3" fillId="0" borderId="23" xfId="0" applyNumberFormat="1" applyFont="1" applyBorder="1" applyAlignment="1">
      <alignment horizontal="right" vertical="center" wrapText="1"/>
    </xf>
    <xf numFmtId="164" fontId="3" fillId="0" borderId="14" xfId="0" applyNumberFormat="1" applyFont="1" applyBorder="1" applyAlignment="1">
      <alignment horizontal="right" vertical="top"/>
    </xf>
    <xf numFmtId="4" fontId="3" fillId="0" borderId="10" xfId="0" applyNumberFormat="1" applyFont="1" applyBorder="1" applyAlignment="1">
      <alignment horizontal="right" vertical="center" wrapText="1"/>
    </xf>
    <xf numFmtId="4" fontId="3" fillId="0" borderId="9" xfId="0" applyNumberFormat="1" applyFont="1" applyBorder="1" applyAlignment="1">
      <alignment horizontal="right" vertical="top"/>
    </xf>
    <xf numFmtId="0" fontId="2" fillId="0" borderId="11" xfId="0" applyFont="1" applyBorder="1" applyAlignment="1">
      <alignment horizontal="left" vertical="center" wrapText="1"/>
    </xf>
    <xf numFmtId="4" fontId="2" fillId="0" borderId="10" xfId="0" applyNumberFormat="1" applyFont="1" applyBorder="1" applyAlignment="1">
      <alignment horizontal="right" vertical="center" wrapText="1"/>
    </xf>
    <xf numFmtId="4" fontId="2" fillId="0" borderId="9" xfId="0" applyNumberFormat="1" applyFont="1" applyBorder="1" applyAlignment="1">
      <alignment horizontal="right" vertical="top"/>
    </xf>
    <xf numFmtId="0" fontId="3" fillId="0" borderId="24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center" vertical="top"/>
    </xf>
    <xf numFmtId="0" fontId="3" fillId="0" borderId="14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center"/>
    </xf>
    <xf numFmtId="4" fontId="3" fillId="0" borderId="23" xfId="0" applyNumberFormat="1" applyFont="1" applyBorder="1" applyAlignment="1">
      <alignment horizontal="right" vertical="center" wrapText="1"/>
    </xf>
    <xf numFmtId="4" fontId="3" fillId="0" borderId="0" xfId="0" applyNumberFormat="1" applyFont="1" applyBorder="1" applyAlignment="1">
      <alignment horizontal="right" vertical="top"/>
    </xf>
    <xf numFmtId="0" fontId="3" fillId="0" borderId="23" xfId="0" applyFont="1" applyBorder="1" applyAlignment="1">
      <alignment vertical="center" wrapText="1"/>
    </xf>
    <xf numFmtId="0" fontId="3" fillId="0" borderId="24" xfId="0" applyFont="1" applyFill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top"/>
    </xf>
    <xf numFmtId="4" fontId="3" fillId="0" borderId="25" xfId="0" applyNumberFormat="1" applyFont="1" applyBorder="1" applyAlignment="1">
      <alignment horizontal="right" vertical="center" wrapText="1"/>
    </xf>
    <xf numFmtId="4" fontId="3" fillId="0" borderId="16" xfId="0" applyNumberFormat="1" applyFont="1" applyBorder="1" applyAlignment="1">
      <alignment horizontal="right" vertical="top"/>
    </xf>
    <xf numFmtId="0" fontId="3" fillId="0" borderId="10" xfId="0" applyFont="1" applyBorder="1" applyAlignment="1">
      <alignment horizontal="left" vertical="center" wrapText="1"/>
    </xf>
    <xf numFmtId="4" fontId="3" fillId="0" borderId="14" xfId="0" applyNumberFormat="1" applyFont="1" applyBorder="1" applyAlignment="1">
      <alignment horizontal="right" vertical="top"/>
    </xf>
    <xf numFmtId="0" fontId="3" fillId="0" borderId="9" xfId="0" applyFont="1" applyBorder="1" applyAlignment="1">
      <alignment horizontal="justify" vertical="center" wrapText="1"/>
    </xf>
    <xf numFmtId="0" fontId="3" fillId="0" borderId="17" xfId="0" applyFont="1" applyFill="1" applyBorder="1" applyAlignment="1">
      <alignment horizontal="left" vertical="center"/>
    </xf>
    <xf numFmtId="164" fontId="3" fillId="0" borderId="25" xfId="0" applyNumberFormat="1" applyFont="1" applyBorder="1" applyAlignment="1">
      <alignment horizontal="right" vertical="center" wrapText="1"/>
    </xf>
    <xf numFmtId="0" fontId="3" fillId="2" borderId="18" xfId="0" applyFont="1" applyFill="1" applyBorder="1" applyAlignment="1">
      <alignment vertical="center"/>
    </xf>
    <xf numFmtId="164" fontId="2" fillId="2" borderId="20" xfId="0" applyNumberFormat="1" applyFont="1" applyFill="1" applyBorder="1" applyAlignment="1">
      <alignment vertical="center" wrapText="1"/>
    </xf>
    <xf numFmtId="164" fontId="2" fillId="2" borderId="19" xfId="0" applyNumberFormat="1" applyFont="1" applyFill="1" applyBorder="1" applyAlignment="1">
      <alignment vertical="center"/>
    </xf>
    <xf numFmtId="164" fontId="2" fillId="0" borderId="6" xfId="0" applyNumberFormat="1" applyFont="1" applyFill="1" applyBorder="1" applyAlignment="1">
      <alignment horizontal="right" vertical="center" wrapText="1"/>
    </xf>
    <xf numFmtId="164" fontId="2" fillId="0" borderId="5" xfId="0" applyNumberFormat="1" applyFont="1" applyFill="1" applyBorder="1" applyAlignment="1">
      <alignment horizontal="right" vertical="top"/>
    </xf>
    <xf numFmtId="0" fontId="3" fillId="0" borderId="0" xfId="0" applyFont="1" applyFill="1" applyBorder="1" applyAlignment="1">
      <alignment vertical="top"/>
    </xf>
    <xf numFmtId="164" fontId="2" fillId="0" borderId="10" xfId="0" applyNumberFormat="1" applyFont="1" applyFill="1" applyBorder="1" applyAlignment="1">
      <alignment horizontal="right" vertical="center" wrapText="1"/>
    </xf>
    <xf numFmtId="164" fontId="2" fillId="0" borderId="9" xfId="0" applyNumberFormat="1" applyFont="1" applyFill="1" applyBorder="1" applyAlignment="1">
      <alignment horizontal="right" vertical="top"/>
    </xf>
    <xf numFmtId="0" fontId="3" fillId="0" borderId="8" xfId="0" applyFont="1" applyFill="1" applyBorder="1" applyAlignment="1">
      <alignment horizontal="center" vertical="top"/>
    </xf>
    <xf numFmtId="0" fontId="3" fillId="0" borderId="15" xfId="0" applyFont="1" applyFill="1" applyBorder="1" applyAlignment="1">
      <alignment horizontal="center" vertical="top"/>
    </xf>
    <xf numFmtId="0" fontId="2" fillId="0" borderId="16" xfId="0" applyFont="1" applyFill="1" applyBorder="1" applyAlignment="1">
      <alignment horizontal="left" vertical="top" wrapText="1"/>
    </xf>
    <xf numFmtId="0" fontId="3" fillId="0" borderId="16" xfId="0" applyFont="1" applyFill="1" applyBorder="1" applyAlignment="1">
      <alignment horizontal="left" vertical="center" wrapText="1"/>
    </xf>
    <xf numFmtId="164" fontId="2" fillId="0" borderId="16" xfId="0" applyNumberFormat="1" applyFont="1" applyFill="1" applyBorder="1" applyAlignment="1">
      <alignment horizontal="right" vertical="top"/>
    </xf>
    <xf numFmtId="165" fontId="3" fillId="0" borderId="23" xfId="0" applyNumberFormat="1" applyFont="1" applyBorder="1" applyAlignment="1">
      <alignment vertical="center" wrapText="1"/>
    </xf>
    <xf numFmtId="165" fontId="3" fillId="0" borderId="14" xfId="0" applyNumberFormat="1" applyFont="1" applyBorder="1" applyAlignment="1">
      <alignment vertical="top"/>
    </xf>
    <xf numFmtId="0" fontId="3" fillId="0" borderId="17" xfId="0" applyFont="1" applyBorder="1" applyAlignment="1">
      <alignment horizontal="left" vertical="center"/>
    </xf>
    <xf numFmtId="0" fontId="3" fillId="0" borderId="28" xfId="0" applyFont="1" applyBorder="1" applyAlignment="1">
      <alignment horizontal="center" vertical="top"/>
    </xf>
    <xf numFmtId="0" fontId="3" fillId="0" borderId="17" xfId="0" applyFont="1" applyBorder="1" applyAlignment="1">
      <alignment horizontal="left" vertical="top"/>
    </xf>
    <xf numFmtId="164" fontId="3" fillId="0" borderId="24" xfId="0" applyNumberFormat="1" applyFont="1" applyBorder="1" applyAlignment="1">
      <alignment horizontal="right" vertical="center" wrapText="1"/>
    </xf>
    <xf numFmtId="164" fontId="3" fillId="0" borderId="17" xfId="0" applyNumberFormat="1" applyFont="1" applyBorder="1" applyAlignment="1">
      <alignment horizontal="right" vertical="top"/>
    </xf>
    <xf numFmtId="0" fontId="3" fillId="0" borderId="9" xfId="0" applyFont="1" applyBorder="1" applyAlignment="1">
      <alignment horizontal="justify" vertical="top" wrapText="1"/>
    </xf>
    <xf numFmtId="0" fontId="3" fillId="0" borderId="23" xfId="0" applyFont="1" applyBorder="1" applyAlignment="1">
      <alignment horizontal="left" vertical="center" wrapText="1"/>
    </xf>
    <xf numFmtId="0" fontId="2" fillId="3" borderId="29" xfId="0" applyFont="1" applyFill="1" applyBorder="1" applyAlignment="1">
      <alignment horizontal="right" vertical="center"/>
    </xf>
    <xf numFmtId="164" fontId="2" fillId="3" borderId="31" xfId="0" applyNumberFormat="1" applyFont="1" applyFill="1" applyBorder="1" applyAlignment="1">
      <alignment horizontal="right" vertical="center" wrapText="1"/>
    </xf>
    <xf numFmtId="164" fontId="2" fillId="3" borderId="32" xfId="0" applyNumberFormat="1" applyFont="1" applyFill="1" applyBorder="1" applyAlignment="1">
      <alignment horizontal="right"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right" vertical="center"/>
    </xf>
    <xf numFmtId="164" fontId="3" fillId="0" borderId="12" xfId="0" applyNumberFormat="1" applyFont="1" applyBorder="1" applyAlignment="1">
      <alignment horizontal="right" vertical="center"/>
    </xf>
    <xf numFmtId="164" fontId="2" fillId="0" borderId="12" xfId="0" applyNumberFormat="1" applyFont="1" applyBorder="1" applyAlignment="1">
      <alignment horizontal="right" vertical="center"/>
    </xf>
    <xf numFmtId="164" fontId="3" fillId="0" borderId="35" xfId="0" applyNumberFormat="1" applyFont="1" applyBorder="1" applyAlignment="1">
      <alignment horizontal="right" vertical="center"/>
    </xf>
    <xf numFmtId="164" fontId="2" fillId="2" borderId="21" xfId="0" applyNumberFormat="1" applyFont="1" applyFill="1" applyBorder="1" applyAlignment="1">
      <alignment horizontal="right" vertical="center"/>
    </xf>
    <xf numFmtId="164" fontId="3" fillId="0" borderId="36" xfId="0" applyNumberFormat="1" applyFont="1" applyBorder="1" applyAlignment="1">
      <alignment horizontal="right" vertical="center"/>
    </xf>
    <xf numFmtId="164" fontId="2" fillId="2" borderId="37" xfId="0" applyNumberFormat="1" applyFont="1" applyFill="1" applyBorder="1" applyAlignment="1">
      <alignment vertical="center" wrapText="1"/>
    </xf>
    <xf numFmtId="164" fontId="2" fillId="0" borderId="7" xfId="0" applyNumberFormat="1" applyFont="1" applyFill="1" applyBorder="1" applyAlignment="1">
      <alignment horizontal="right" vertical="center"/>
    </xf>
    <xf numFmtId="164" fontId="2" fillId="0" borderId="12" xfId="0" applyNumberFormat="1" applyFont="1" applyFill="1" applyBorder="1" applyAlignment="1">
      <alignment horizontal="right" vertical="center"/>
    </xf>
    <xf numFmtId="164" fontId="2" fillId="2" borderId="21" xfId="0" applyNumberFormat="1" applyFont="1" applyFill="1" applyBorder="1" applyAlignment="1">
      <alignment vertical="center"/>
    </xf>
    <xf numFmtId="164" fontId="3" fillId="0" borderId="38" xfId="0" applyNumberFormat="1" applyFont="1" applyBorder="1" applyAlignment="1">
      <alignment horizontal="right" vertical="center"/>
    </xf>
    <xf numFmtId="164" fontId="2" fillId="3" borderId="39" xfId="0" applyNumberFormat="1" applyFont="1" applyFill="1" applyBorder="1" applyAlignment="1">
      <alignment horizontal="right" vertical="center"/>
    </xf>
    <xf numFmtId="0" fontId="3" fillId="0" borderId="33" xfId="0" applyFont="1" applyBorder="1" applyAlignment="1">
      <alignment horizontal="right" vertical="center"/>
    </xf>
    <xf numFmtId="0" fontId="2" fillId="0" borderId="40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2" borderId="19" xfId="0" applyFont="1" applyFill="1" applyBorder="1" applyAlignment="1">
      <alignment vertical="center" wrapText="1"/>
    </xf>
    <xf numFmtId="0" fontId="3" fillId="2" borderId="19" xfId="0" applyFont="1" applyFill="1" applyBorder="1" applyAlignment="1">
      <alignment vertical="center" wrapText="1"/>
    </xf>
    <xf numFmtId="0" fontId="2" fillId="3" borderId="30" xfId="0" applyFont="1" applyFill="1" applyBorder="1" applyAlignment="1">
      <alignment horizontal="left" vertical="center"/>
    </xf>
    <xf numFmtId="0" fontId="3" fillId="0" borderId="9" xfId="0" applyFont="1" applyBorder="1" applyAlignment="1">
      <alignment horizontal="justify" vertical="center" wrapText="1"/>
    </xf>
    <xf numFmtId="0" fontId="3" fillId="0" borderId="9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justify" vertical="top" wrapText="1"/>
    </xf>
    <xf numFmtId="0" fontId="3" fillId="0" borderId="13" xfId="0" applyFont="1" applyBorder="1" applyAlignment="1">
      <alignment horizontal="justify" vertical="top" wrapText="1"/>
    </xf>
    <xf numFmtId="0" fontId="3" fillId="0" borderId="10" xfId="0" applyFont="1" applyBorder="1" applyAlignment="1">
      <alignment horizontal="justify" vertical="top" wrapText="1"/>
    </xf>
    <xf numFmtId="0" fontId="2" fillId="0" borderId="14" xfId="0" applyFont="1" applyBorder="1" applyAlignment="1">
      <alignment horizontal="left" vertical="top"/>
    </xf>
    <xf numFmtId="0" fontId="3" fillId="0" borderId="11" xfId="0" applyFont="1" applyBorder="1" applyAlignment="1">
      <alignment horizontal="left" vertical="top"/>
    </xf>
    <xf numFmtId="0" fontId="3" fillId="0" borderId="13" xfId="0" applyFont="1" applyBorder="1" applyAlignment="1">
      <alignment horizontal="left" vertical="top"/>
    </xf>
    <xf numFmtId="0" fontId="3" fillId="0" borderId="10" xfId="0" applyFont="1" applyBorder="1" applyAlignment="1">
      <alignment horizontal="left" vertical="top"/>
    </xf>
    <xf numFmtId="0" fontId="3" fillId="0" borderId="9" xfId="0" applyFont="1" applyBorder="1" applyAlignment="1">
      <alignment horizontal="justify" vertical="top" wrapText="1"/>
    </xf>
    <xf numFmtId="0" fontId="2" fillId="0" borderId="26" xfId="0" applyFont="1" applyFill="1" applyBorder="1" applyAlignment="1">
      <alignment horizontal="left" vertical="top" wrapText="1"/>
    </xf>
    <xf numFmtId="0" fontId="2" fillId="0" borderId="27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vertical="top" wrapText="1"/>
    </xf>
    <xf numFmtId="0" fontId="3" fillId="0" borderId="11" xfId="0" applyFont="1" applyFill="1" applyBorder="1" applyAlignment="1">
      <alignment horizontal="left" vertical="top" wrapText="1"/>
    </xf>
    <xf numFmtId="0" fontId="3" fillId="0" borderId="13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14" xfId="0" applyFont="1" applyBorder="1" applyAlignment="1">
      <alignment horizontal="left" vertical="top"/>
    </xf>
    <xf numFmtId="0" fontId="3" fillId="0" borderId="9" xfId="0" applyFont="1" applyBorder="1" applyAlignment="1">
      <alignment horizontal="justify" vertical="top"/>
    </xf>
    <xf numFmtId="0" fontId="2" fillId="2" borderId="19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</cellXfs>
  <cellStyles count="2">
    <cellStyle name="Euro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9"/>
  <sheetViews>
    <sheetView tabSelected="1" zoomScaleNormal="100" workbookViewId="0">
      <selection activeCell="C15" sqref="C15:E15"/>
    </sheetView>
  </sheetViews>
  <sheetFormatPr baseColWidth="10" defaultRowHeight="11.25" x14ac:dyDescent="0.2"/>
  <cols>
    <col min="1" max="1" width="9.85546875" style="1" customWidth="1"/>
    <col min="2" max="2" width="11.42578125" style="1"/>
    <col min="3" max="3" width="16.7109375" style="24" customWidth="1"/>
    <col min="4" max="4" width="13.5703125" style="24" customWidth="1"/>
    <col min="5" max="5" width="24.140625" style="88" customWidth="1"/>
    <col min="6" max="6" width="11.5703125" style="89" customWidth="1"/>
    <col min="7" max="7" width="11" style="1" customWidth="1"/>
    <col min="8" max="8" width="11.85546875" style="103" customWidth="1"/>
    <col min="9" max="16384" width="11.42578125" style="1"/>
  </cols>
  <sheetData>
    <row r="1" spans="1:8" ht="32.25" customHeight="1" thickBot="1" x14ac:dyDescent="0.25">
      <c r="A1" s="104" t="s">
        <v>378</v>
      </c>
      <c r="B1" s="105"/>
      <c r="C1" s="105"/>
      <c r="D1" s="105"/>
      <c r="E1" s="105"/>
      <c r="F1" s="105"/>
      <c r="G1" s="105"/>
      <c r="H1" s="106"/>
    </row>
    <row r="2" spans="1:8" ht="24" thickTop="1" thickBot="1" x14ac:dyDescent="0.25">
      <c r="A2" s="132" t="s">
        <v>0</v>
      </c>
      <c r="B2" s="133"/>
      <c r="C2" s="133"/>
      <c r="D2" s="133"/>
      <c r="E2" s="133"/>
      <c r="F2" s="2" t="s">
        <v>1</v>
      </c>
      <c r="G2" s="2" t="s">
        <v>2</v>
      </c>
      <c r="H2" s="90" t="s">
        <v>3</v>
      </c>
    </row>
    <row r="3" spans="1:8" ht="12" thickTop="1" x14ac:dyDescent="0.2">
      <c r="A3" s="3" t="s">
        <v>4</v>
      </c>
      <c r="B3" s="134" t="s">
        <v>5</v>
      </c>
      <c r="C3" s="135"/>
      <c r="D3" s="135"/>
      <c r="E3" s="135"/>
      <c r="F3" s="4"/>
      <c r="G3" s="5"/>
      <c r="H3" s="91"/>
    </row>
    <row r="4" spans="1:8" x14ac:dyDescent="0.2">
      <c r="A4" s="6" t="s">
        <v>6</v>
      </c>
      <c r="B4" s="112" t="s">
        <v>7</v>
      </c>
      <c r="C4" s="112"/>
      <c r="D4" s="112"/>
      <c r="E4" s="112"/>
      <c r="F4" s="7"/>
      <c r="G4" s="8"/>
      <c r="H4" s="92"/>
    </row>
    <row r="5" spans="1:8" x14ac:dyDescent="0.2">
      <c r="A5" s="6"/>
      <c r="B5" s="10" t="s">
        <v>8</v>
      </c>
      <c r="C5" s="112" t="s">
        <v>9</v>
      </c>
      <c r="D5" s="112"/>
      <c r="E5" s="112"/>
      <c r="F5" s="7"/>
      <c r="G5" s="8"/>
      <c r="H5" s="92"/>
    </row>
    <row r="6" spans="1:8" x14ac:dyDescent="0.2">
      <c r="A6" s="6"/>
      <c r="B6" s="9"/>
      <c r="C6" s="11" t="s">
        <v>10</v>
      </c>
      <c r="D6" s="12" t="s">
        <v>11</v>
      </c>
      <c r="E6" s="13"/>
      <c r="F6" s="14">
        <v>13647340</v>
      </c>
      <c r="G6" s="15"/>
      <c r="H6" s="93">
        <f>F6+G6</f>
        <v>13647340</v>
      </c>
    </row>
    <row r="7" spans="1:8" x14ac:dyDescent="0.2">
      <c r="A7" s="6"/>
      <c r="B7" s="9"/>
      <c r="C7" s="16"/>
      <c r="D7" s="17" t="s">
        <v>12</v>
      </c>
      <c r="E7" s="18" t="s">
        <v>13</v>
      </c>
      <c r="F7" s="7">
        <v>13647340</v>
      </c>
      <c r="G7" s="8"/>
      <c r="H7" s="92"/>
    </row>
    <row r="8" spans="1:8" x14ac:dyDescent="0.2">
      <c r="A8" s="6"/>
      <c r="B8" s="9"/>
      <c r="C8" s="11" t="s">
        <v>14</v>
      </c>
      <c r="D8" s="12" t="s">
        <v>15</v>
      </c>
      <c r="E8" s="13"/>
      <c r="F8" s="14">
        <v>5342900</v>
      </c>
      <c r="G8" s="15"/>
      <c r="H8" s="93">
        <f>F8+G8</f>
        <v>5342900</v>
      </c>
    </row>
    <row r="9" spans="1:8" ht="22.5" x14ac:dyDescent="0.2">
      <c r="A9" s="6"/>
      <c r="B9" s="9"/>
      <c r="C9" s="16"/>
      <c r="D9" s="17" t="s">
        <v>12</v>
      </c>
      <c r="E9" s="18" t="s">
        <v>376</v>
      </c>
      <c r="F9" s="7">
        <v>5342900</v>
      </c>
      <c r="G9" s="8"/>
      <c r="H9" s="92"/>
    </row>
    <row r="10" spans="1:8" x14ac:dyDescent="0.2">
      <c r="A10" s="6" t="s">
        <v>16</v>
      </c>
      <c r="B10" s="112" t="s">
        <v>17</v>
      </c>
      <c r="C10" s="112"/>
      <c r="D10" s="112"/>
      <c r="E10" s="112"/>
      <c r="F10" s="7"/>
      <c r="G10" s="8"/>
      <c r="H10" s="92"/>
    </row>
    <row r="11" spans="1:8" x14ac:dyDescent="0.2">
      <c r="A11" s="6"/>
      <c r="B11" s="10" t="s">
        <v>18</v>
      </c>
      <c r="C11" s="112" t="s">
        <v>19</v>
      </c>
      <c r="D11" s="112"/>
      <c r="E11" s="112"/>
      <c r="F11" s="19"/>
      <c r="G11" s="9"/>
      <c r="H11" s="92"/>
    </row>
    <row r="12" spans="1:8" s="24" customFormat="1" ht="11.25" customHeight="1" x14ac:dyDescent="0.2">
      <c r="A12" s="20"/>
      <c r="B12" s="21"/>
      <c r="C12" s="22" t="s">
        <v>20</v>
      </c>
      <c r="D12" s="113" t="s">
        <v>21</v>
      </c>
      <c r="E12" s="114"/>
      <c r="F12" s="14">
        <v>7560270</v>
      </c>
      <c r="G12" s="23"/>
      <c r="H12" s="93">
        <f>F12+G12</f>
        <v>7560270</v>
      </c>
    </row>
    <row r="13" spans="1:8" x14ac:dyDescent="0.2">
      <c r="A13" s="6"/>
      <c r="B13" s="10"/>
      <c r="C13" s="21"/>
      <c r="D13" s="18" t="s">
        <v>12</v>
      </c>
      <c r="E13" s="18" t="s">
        <v>22</v>
      </c>
      <c r="F13" s="7">
        <v>7560270</v>
      </c>
      <c r="G13" s="8"/>
      <c r="H13" s="92"/>
    </row>
    <row r="14" spans="1:8" x14ac:dyDescent="0.2">
      <c r="A14" s="6" t="s">
        <v>23</v>
      </c>
      <c r="B14" s="119" t="s">
        <v>24</v>
      </c>
      <c r="C14" s="120"/>
      <c r="D14" s="120"/>
      <c r="E14" s="121"/>
      <c r="F14" s="7"/>
      <c r="G14" s="8"/>
      <c r="H14" s="92"/>
    </row>
    <row r="15" spans="1:8" x14ac:dyDescent="0.2">
      <c r="A15" s="6"/>
      <c r="B15" s="10" t="s">
        <v>25</v>
      </c>
      <c r="C15" s="112" t="s">
        <v>26</v>
      </c>
      <c r="D15" s="112"/>
      <c r="E15" s="112"/>
      <c r="F15" s="7"/>
      <c r="G15" s="8"/>
      <c r="H15" s="92"/>
    </row>
    <row r="16" spans="1:8" x14ac:dyDescent="0.2">
      <c r="A16" s="6"/>
      <c r="B16" s="10"/>
      <c r="C16" s="22" t="s">
        <v>27</v>
      </c>
      <c r="D16" s="25" t="s">
        <v>28</v>
      </c>
      <c r="E16" s="13"/>
      <c r="F16" s="14">
        <v>1717000</v>
      </c>
      <c r="G16" s="15"/>
      <c r="H16" s="93">
        <f>F16+G16</f>
        <v>1717000</v>
      </c>
    </row>
    <row r="17" spans="1:8" x14ac:dyDescent="0.2">
      <c r="A17" s="6"/>
      <c r="B17" s="10"/>
      <c r="C17" s="21"/>
      <c r="D17" s="18" t="s">
        <v>12</v>
      </c>
      <c r="E17" s="18" t="s">
        <v>22</v>
      </c>
      <c r="F17" s="7">
        <v>1717000</v>
      </c>
      <c r="G17" s="8"/>
      <c r="H17" s="92"/>
    </row>
    <row r="18" spans="1:8" x14ac:dyDescent="0.2">
      <c r="A18" s="6" t="s">
        <v>29</v>
      </c>
      <c r="B18" s="112" t="s">
        <v>30</v>
      </c>
      <c r="C18" s="112"/>
      <c r="D18" s="112"/>
      <c r="E18" s="112"/>
      <c r="F18" s="7"/>
      <c r="G18" s="8"/>
      <c r="H18" s="92"/>
    </row>
    <row r="19" spans="1:8" x14ac:dyDescent="0.2">
      <c r="A19" s="6"/>
      <c r="B19" s="10" t="s">
        <v>31</v>
      </c>
      <c r="C19" s="112" t="s">
        <v>32</v>
      </c>
      <c r="D19" s="112"/>
      <c r="E19" s="112"/>
      <c r="F19" s="7"/>
      <c r="G19" s="8"/>
      <c r="H19" s="92"/>
    </row>
    <row r="20" spans="1:8" x14ac:dyDescent="0.2">
      <c r="A20" s="6"/>
      <c r="B20" s="10"/>
      <c r="C20" s="22" t="s">
        <v>33</v>
      </c>
      <c r="D20" s="25" t="s">
        <v>21</v>
      </c>
      <c r="E20" s="13"/>
      <c r="F20" s="14">
        <v>3792960</v>
      </c>
      <c r="G20" s="15"/>
      <c r="H20" s="93">
        <f>F20+G20</f>
        <v>3792960</v>
      </c>
    </row>
    <row r="21" spans="1:8" x14ac:dyDescent="0.2">
      <c r="A21" s="6"/>
      <c r="B21" s="10"/>
      <c r="C21" s="21"/>
      <c r="D21" s="18" t="s">
        <v>12</v>
      </c>
      <c r="E21" s="18" t="s">
        <v>22</v>
      </c>
      <c r="F21" s="7">
        <v>3792960</v>
      </c>
      <c r="G21" s="8"/>
      <c r="H21" s="92"/>
    </row>
    <row r="22" spans="1:8" ht="12.75" customHeight="1" x14ac:dyDescent="0.2">
      <c r="A22" s="6" t="s">
        <v>34</v>
      </c>
      <c r="B22" s="112" t="s">
        <v>35</v>
      </c>
      <c r="C22" s="112"/>
      <c r="D22" s="112"/>
      <c r="E22" s="112"/>
      <c r="F22" s="7"/>
      <c r="G22" s="8"/>
      <c r="H22" s="92"/>
    </row>
    <row r="23" spans="1:8" ht="12.75" customHeight="1" x14ac:dyDescent="0.2">
      <c r="A23" s="6"/>
      <c r="B23" s="10" t="s">
        <v>36</v>
      </c>
      <c r="C23" s="112" t="s">
        <v>37</v>
      </c>
      <c r="D23" s="112"/>
      <c r="E23" s="112"/>
      <c r="F23" s="7"/>
      <c r="G23" s="8"/>
      <c r="H23" s="92"/>
    </row>
    <row r="24" spans="1:8" ht="12.75" customHeight="1" x14ac:dyDescent="0.2">
      <c r="A24" s="6"/>
      <c r="B24" s="10"/>
      <c r="C24" s="22" t="s">
        <v>377</v>
      </c>
      <c r="D24" s="25" t="s">
        <v>37</v>
      </c>
      <c r="E24" s="13"/>
      <c r="F24" s="14">
        <v>30000</v>
      </c>
      <c r="G24" s="15"/>
      <c r="H24" s="93">
        <f>F24+G24</f>
        <v>30000</v>
      </c>
    </row>
    <row r="25" spans="1:8" ht="48.75" customHeight="1" x14ac:dyDescent="0.2">
      <c r="A25" s="6"/>
      <c r="B25" s="10"/>
      <c r="C25" s="21"/>
      <c r="D25" s="18" t="s">
        <v>38</v>
      </c>
      <c r="E25" s="26" t="s">
        <v>39</v>
      </c>
      <c r="F25" s="7">
        <v>30000</v>
      </c>
      <c r="G25" s="8"/>
      <c r="H25" s="92"/>
    </row>
    <row r="26" spans="1:8" ht="12.75" customHeight="1" x14ac:dyDescent="0.2">
      <c r="A26" s="6" t="s">
        <v>40</v>
      </c>
      <c r="B26" s="130" t="s">
        <v>41</v>
      </c>
      <c r="C26" s="130"/>
      <c r="D26" s="130"/>
      <c r="E26" s="130"/>
      <c r="F26" s="7"/>
      <c r="G26" s="8"/>
      <c r="H26" s="92"/>
    </row>
    <row r="27" spans="1:8" ht="12.75" customHeight="1" x14ac:dyDescent="0.2">
      <c r="A27" s="6"/>
      <c r="B27" s="27" t="s">
        <v>42</v>
      </c>
      <c r="C27" s="112" t="s">
        <v>43</v>
      </c>
      <c r="D27" s="112"/>
      <c r="E27" s="112"/>
      <c r="F27" s="7"/>
      <c r="G27" s="8"/>
      <c r="H27" s="92"/>
    </row>
    <row r="28" spans="1:8" ht="12.75" customHeight="1" x14ac:dyDescent="0.2">
      <c r="A28" s="6"/>
      <c r="B28" s="27"/>
      <c r="C28" s="22" t="s">
        <v>44</v>
      </c>
      <c r="D28" s="25" t="s">
        <v>43</v>
      </c>
      <c r="E28" s="13"/>
      <c r="F28" s="14">
        <v>3224321</v>
      </c>
      <c r="G28" s="15"/>
      <c r="H28" s="93">
        <f>F28+G28</f>
        <v>3224321</v>
      </c>
    </row>
    <row r="29" spans="1:8" ht="47.25" customHeight="1" x14ac:dyDescent="0.2">
      <c r="A29" s="6"/>
      <c r="B29" s="27"/>
      <c r="C29" s="21"/>
      <c r="D29" s="18" t="s">
        <v>45</v>
      </c>
      <c r="E29" s="26" t="s">
        <v>46</v>
      </c>
      <c r="F29" s="7">
        <v>3224321</v>
      </c>
      <c r="G29" s="8"/>
      <c r="H29" s="92"/>
    </row>
    <row r="30" spans="1:8" ht="12.75" customHeight="1" x14ac:dyDescent="0.2">
      <c r="A30" s="6"/>
      <c r="B30" s="27" t="s">
        <v>47</v>
      </c>
      <c r="C30" s="21" t="s">
        <v>48</v>
      </c>
      <c r="D30" s="21"/>
      <c r="E30" s="18"/>
      <c r="F30" s="7"/>
      <c r="G30" s="8"/>
      <c r="H30" s="92"/>
    </row>
    <row r="31" spans="1:8" ht="12.75" customHeight="1" x14ac:dyDescent="0.2">
      <c r="A31" s="6"/>
      <c r="B31" s="27"/>
      <c r="C31" s="22" t="s">
        <v>49</v>
      </c>
      <c r="D31" s="25" t="s">
        <v>48</v>
      </c>
      <c r="E31" s="13"/>
      <c r="F31" s="14">
        <v>170129</v>
      </c>
      <c r="G31" s="15"/>
      <c r="H31" s="93">
        <f>F31+G31</f>
        <v>170129</v>
      </c>
    </row>
    <row r="32" spans="1:8" ht="12.75" customHeight="1" x14ac:dyDescent="0.2">
      <c r="A32" s="6"/>
      <c r="B32" s="27"/>
      <c r="C32" s="21"/>
      <c r="D32" s="18" t="s">
        <v>12</v>
      </c>
      <c r="E32" s="26" t="s">
        <v>50</v>
      </c>
      <c r="F32" s="7">
        <v>170129</v>
      </c>
      <c r="G32" s="8"/>
      <c r="H32" s="92"/>
    </row>
    <row r="33" spans="1:8" ht="12.75" customHeight="1" x14ac:dyDescent="0.2">
      <c r="A33" s="6"/>
      <c r="B33" s="27" t="s">
        <v>51</v>
      </c>
      <c r="C33" s="21" t="s">
        <v>52</v>
      </c>
      <c r="D33" s="21"/>
      <c r="E33" s="18"/>
      <c r="F33" s="7"/>
      <c r="G33" s="8"/>
      <c r="H33" s="92"/>
    </row>
    <row r="34" spans="1:8" ht="12.75" customHeight="1" x14ac:dyDescent="0.2">
      <c r="A34" s="6"/>
      <c r="B34" s="27"/>
      <c r="C34" s="22" t="s">
        <v>53</v>
      </c>
      <c r="D34" s="25" t="s">
        <v>54</v>
      </c>
      <c r="E34" s="13"/>
      <c r="F34" s="14">
        <v>580000</v>
      </c>
      <c r="G34" s="15"/>
      <c r="H34" s="93">
        <f>F34+G34</f>
        <v>580000</v>
      </c>
    </row>
    <row r="35" spans="1:8" ht="44.25" customHeight="1" x14ac:dyDescent="0.2">
      <c r="A35" s="6"/>
      <c r="B35" s="27"/>
      <c r="C35" s="21"/>
      <c r="D35" s="18" t="s">
        <v>45</v>
      </c>
      <c r="E35" s="26" t="s">
        <v>55</v>
      </c>
      <c r="F35" s="7">
        <v>580000</v>
      </c>
      <c r="G35" s="8"/>
      <c r="H35" s="92"/>
    </row>
    <row r="36" spans="1:8" ht="12.75" customHeight="1" x14ac:dyDescent="0.2">
      <c r="A36" s="6"/>
      <c r="B36" s="27"/>
      <c r="C36" s="22" t="s">
        <v>56</v>
      </c>
      <c r="D36" s="25" t="s">
        <v>57</v>
      </c>
      <c r="E36" s="13"/>
      <c r="F36" s="14">
        <v>17000</v>
      </c>
      <c r="G36" s="15"/>
      <c r="H36" s="93">
        <f>F36+G36</f>
        <v>17000</v>
      </c>
    </row>
    <row r="37" spans="1:8" ht="12.75" customHeight="1" x14ac:dyDescent="0.2">
      <c r="A37" s="28"/>
      <c r="B37" s="29"/>
      <c r="C37" s="30"/>
      <c r="D37" s="31" t="s">
        <v>45</v>
      </c>
      <c r="E37" s="32" t="s">
        <v>58</v>
      </c>
      <c r="F37" s="7">
        <v>17000</v>
      </c>
      <c r="G37" s="33"/>
      <c r="H37" s="94"/>
    </row>
    <row r="38" spans="1:8" ht="21.95" customHeight="1" thickBot="1" x14ac:dyDescent="0.25">
      <c r="A38" s="34"/>
      <c r="B38" s="131" t="s">
        <v>59</v>
      </c>
      <c r="C38" s="131"/>
      <c r="D38" s="131"/>
      <c r="E38" s="131"/>
      <c r="F38" s="35">
        <f>F6+F8+F12+F16+F20+F24+F28+F31+F34+F36</f>
        <v>36081920</v>
      </c>
      <c r="G38" s="36"/>
      <c r="H38" s="95">
        <f>SUM(H6:H37)</f>
        <v>36081920</v>
      </c>
    </row>
    <row r="39" spans="1:8" ht="12" thickTop="1" x14ac:dyDescent="0.2">
      <c r="A39" s="37" t="s">
        <v>60</v>
      </c>
      <c r="B39" s="38" t="s">
        <v>61</v>
      </c>
      <c r="C39" s="39"/>
      <c r="D39" s="39"/>
      <c r="E39" s="26"/>
      <c r="F39" s="40"/>
      <c r="G39" s="41"/>
      <c r="H39" s="96"/>
    </row>
    <row r="40" spans="1:8" x14ac:dyDescent="0.2">
      <c r="A40" s="6" t="s">
        <v>62</v>
      </c>
      <c r="B40" s="112" t="s">
        <v>63</v>
      </c>
      <c r="C40" s="112"/>
      <c r="D40" s="112"/>
      <c r="E40" s="112"/>
      <c r="F40" s="42"/>
      <c r="G40" s="43"/>
      <c r="H40" s="92"/>
    </row>
    <row r="41" spans="1:8" x14ac:dyDescent="0.2">
      <c r="A41" s="6"/>
      <c r="B41" s="10" t="s">
        <v>64</v>
      </c>
      <c r="C41" s="112" t="s">
        <v>65</v>
      </c>
      <c r="D41" s="112"/>
      <c r="E41" s="112"/>
      <c r="F41" s="19"/>
      <c r="G41" s="43"/>
      <c r="H41" s="92"/>
    </row>
    <row r="42" spans="1:8" ht="12.75" customHeight="1" x14ac:dyDescent="0.2">
      <c r="A42" s="6"/>
      <c r="B42" s="27"/>
      <c r="C42" s="22" t="s">
        <v>66</v>
      </c>
      <c r="D42" s="25" t="s">
        <v>65</v>
      </c>
      <c r="E42" s="13"/>
      <c r="F42" s="14">
        <v>106568</v>
      </c>
      <c r="G42" s="15"/>
      <c r="H42" s="93">
        <f>F42+G42</f>
        <v>106568</v>
      </c>
    </row>
    <row r="43" spans="1:8" x14ac:dyDescent="0.2">
      <c r="A43" s="6"/>
      <c r="B43" s="10"/>
      <c r="C43" s="21"/>
      <c r="D43" s="21" t="s">
        <v>67</v>
      </c>
      <c r="E43" s="26" t="s">
        <v>68</v>
      </c>
      <c r="F43" s="42">
        <v>6568</v>
      </c>
      <c r="G43" s="43"/>
      <c r="H43" s="92">
        <v>6568</v>
      </c>
    </row>
    <row r="44" spans="1:8" x14ac:dyDescent="0.2">
      <c r="A44" s="6"/>
      <c r="B44" s="10"/>
      <c r="C44" s="21"/>
      <c r="D44" s="21" t="s">
        <v>69</v>
      </c>
      <c r="E44" s="18" t="s">
        <v>70</v>
      </c>
      <c r="F44" s="42">
        <v>100000</v>
      </c>
      <c r="G44" s="43"/>
      <c r="H44" s="92">
        <v>100000</v>
      </c>
    </row>
    <row r="45" spans="1:8" x14ac:dyDescent="0.2">
      <c r="A45" s="6"/>
      <c r="B45" s="10" t="s">
        <v>71</v>
      </c>
      <c r="C45" s="112" t="s">
        <v>72</v>
      </c>
      <c r="D45" s="112"/>
      <c r="E45" s="112"/>
      <c r="F45" s="42"/>
      <c r="G45" s="43"/>
      <c r="H45" s="92"/>
    </row>
    <row r="46" spans="1:8" ht="12.75" customHeight="1" x14ac:dyDescent="0.2">
      <c r="A46" s="6"/>
      <c r="B46" s="27"/>
      <c r="C46" s="22" t="s">
        <v>73</v>
      </c>
      <c r="D46" s="25" t="s">
        <v>72</v>
      </c>
      <c r="E46" s="13"/>
      <c r="F46" s="14">
        <v>162432</v>
      </c>
      <c r="G46" s="15"/>
      <c r="H46" s="93">
        <f>F46+G46</f>
        <v>162432</v>
      </c>
    </row>
    <row r="47" spans="1:8" ht="22.5" x14ac:dyDescent="0.2">
      <c r="A47" s="6"/>
      <c r="B47" s="10"/>
      <c r="C47" s="21"/>
      <c r="D47" s="18" t="s">
        <v>67</v>
      </c>
      <c r="E47" s="26" t="s">
        <v>74</v>
      </c>
      <c r="F47" s="42">
        <v>12432</v>
      </c>
      <c r="G47" s="43"/>
      <c r="H47" s="92">
        <v>12432</v>
      </c>
    </row>
    <row r="48" spans="1:8" x14ac:dyDescent="0.2">
      <c r="A48" s="6"/>
      <c r="B48" s="10"/>
      <c r="C48" s="21"/>
      <c r="D48" s="18" t="s">
        <v>69</v>
      </c>
      <c r="E48" s="18" t="s">
        <v>75</v>
      </c>
      <c r="F48" s="42">
        <v>150000</v>
      </c>
      <c r="G48" s="43"/>
      <c r="H48" s="92">
        <v>150000</v>
      </c>
    </row>
    <row r="49" spans="1:8" x14ac:dyDescent="0.2">
      <c r="A49" s="6"/>
      <c r="B49" s="10" t="s">
        <v>76</v>
      </c>
      <c r="C49" s="21" t="s">
        <v>77</v>
      </c>
      <c r="D49" s="21"/>
      <c r="E49" s="18"/>
      <c r="F49" s="42"/>
      <c r="G49" s="43"/>
      <c r="H49" s="92"/>
    </row>
    <row r="50" spans="1:8" x14ac:dyDescent="0.2">
      <c r="A50" s="6"/>
      <c r="B50" s="10"/>
      <c r="C50" s="22" t="s">
        <v>78</v>
      </c>
      <c r="D50" s="44" t="s">
        <v>77</v>
      </c>
      <c r="E50" s="13"/>
      <c r="F50" s="45">
        <v>150</v>
      </c>
      <c r="G50" s="46"/>
      <c r="H50" s="93">
        <f>F50+G50</f>
        <v>150</v>
      </c>
    </row>
    <row r="51" spans="1:8" ht="22.5" x14ac:dyDescent="0.2">
      <c r="A51" s="6"/>
      <c r="B51" s="10"/>
      <c r="C51" s="21"/>
      <c r="D51" s="18" t="s">
        <v>79</v>
      </c>
      <c r="E51" s="47" t="s">
        <v>80</v>
      </c>
      <c r="F51" s="42">
        <v>150</v>
      </c>
      <c r="G51" s="43"/>
      <c r="H51" s="92"/>
    </row>
    <row r="52" spans="1:8" x14ac:dyDescent="0.2">
      <c r="A52" s="6" t="s">
        <v>81</v>
      </c>
      <c r="B52" s="112" t="s">
        <v>82</v>
      </c>
      <c r="C52" s="112"/>
      <c r="D52" s="112"/>
      <c r="E52" s="112"/>
      <c r="F52" s="42"/>
      <c r="G52" s="43"/>
      <c r="H52" s="92"/>
    </row>
    <row r="53" spans="1:8" x14ac:dyDescent="0.2">
      <c r="A53" s="6"/>
      <c r="B53" s="10" t="s">
        <v>83</v>
      </c>
      <c r="C53" s="112" t="s">
        <v>84</v>
      </c>
      <c r="D53" s="112"/>
      <c r="E53" s="112"/>
      <c r="F53" s="19"/>
      <c r="G53" s="43"/>
      <c r="H53" s="92"/>
    </row>
    <row r="54" spans="1:8" x14ac:dyDescent="0.2">
      <c r="A54" s="6"/>
      <c r="B54" s="10"/>
      <c r="C54" s="22" t="s">
        <v>85</v>
      </c>
      <c r="D54" s="12" t="s">
        <v>84</v>
      </c>
      <c r="E54" s="13"/>
      <c r="F54" s="45">
        <v>980000</v>
      </c>
      <c r="G54" s="46"/>
      <c r="H54" s="93">
        <f>F54+G54</f>
        <v>980000</v>
      </c>
    </row>
    <row r="55" spans="1:8" ht="22.5" x14ac:dyDescent="0.2">
      <c r="A55" s="6"/>
      <c r="B55" s="10"/>
      <c r="C55" s="21"/>
      <c r="D55" s="18" t="s">
        <v>69</v>
      </c>
      <c r="E55" s="26" t="s">
        <v>86</v>
      </c>
      <c r="F55" s="42">
        <v>800000</v>
      </c>
      <c r="G55" s="43"/>
      <c r="H55" s="92">
        <v>800000</v>
      </c>
    </row>
    <row r="56" spans="1:8" ht="33.75" x14ac:dyDescent="0.2">
      <c r="A56" s="6"/>
      <c r="B56" s="10"/>
      <c r="C56" s="21"/>
      <c r="D56" s="16" t="s">
        <v>87</v>
      </c>
      <c r="E56" s="18" t="s">
        <v>88</v>
      </c>
      <c r="F56" s="42">
        <v>180000</v>
      </c>
      <c r="G56" s="43"/>
      <c r="H56" s="92">
        <v>180000</v>
      </c>
    </row>
    <row r="57" spans="1:8" x14ac:dyDescent="0.2">
      <c r="A57" s="6"/>
      <c r="B57" s="10" t="s">
        <v>89</v>
      </c>
      <c r="C57" s="112" t="s">
        <v>90</v>
      </c>
      <c r="D57" s="112"/>
      <c r="E57" s="112"/>
      <c r="F57" s="19"/>
      <c r="G57" s="43"/>
      <c r="H57" s="92"/>
    </row>
    <row r="58" spans="1:8" x14ac:dyDescent="0.2">
      <c r="A58" s="6"/>
      <c r="B58" s="10"/>
      <c r="C58" s="22" t="s">
        <v>91</v>
      </c>
      <c r="D58" s="12" t="s">
        <v>92</v>
      </c>
      <c r="E58" s="13"/>
      <c r="F58" s="45">
        <v>1935504</v>
      </c>
      <c r="G58" s="46"/>
      <c r="H58" s="93">
        <f>F58+G58</f>
        <v>1935504</v>
      </c>
    </row>
    <row r="59" spans="1:8" ht="22.5" x14ac:dyDescent="0.2">
      <c r="A59" s="48"/>
      <c r="B59" s="49"/>
      <c r="C59" s="50"/>
      <c r="D59" s="50" t="s">
        <v>93</v>
      </c>
      <c r="E59" s="26" t="s">
        <v>94</v>
      </c>
      <c r="F59" s="51">
        <v>18954.419999999998</v>
      </c>
      <c r="G59" s="52"/>
      <c r="H59" s="96">
        <v>18954.419999999998</v>
      </c>
    </row>
    <row r="60" spans="1:8" ht="22.5" x14ac:dyDescent="0.2">
      <c r="A60" s="48"/>
      <c r="B60" s="49"/>
      <c r="C60" s="50"/>
      <c r="D60" s="50" t="s">
        <v>69</v>
      </c>
      <c r="E60" s="26" t="s">
        <v>95</v>
      </c>
      <c r="F60" s="51">
        <v>1900000</v>
      </c>
      <c r="G60" s="52"/>
      <c r="H60" s="96">
        <v>1900000</v>
      </c>
    </row>
    <row r="61" spans="1:8" ht="22.5" x14ac:dyDescent="0.2">
      <c r="A61" s="48"/>
      <c r="B61" s="49"/>
      <c r="C61" s="50"/>
      <c r="D61" s="50" t="s">
        <v>87</v>
      </c>
      <c r="E61" s="26" t="s">
        <v>96</v>
      </c>
      <c r="F61" s="51">
        <v>14945.48</v>
      </c>
      <c r="G61" s="52"/>
      <c r="H61" s="96">
        <v>14945.48</v>
      </c>
    </row>
    <row r="62" spans="1:8" x14ac:dyDescent="0.2">
      <c r="A62" s="48"/>
      <c r="B62" s="49"/>
      <c r="C62" s="50"/>
      <c r="D62" s="50" t="s">
        <v>97</v>
      </c>
      <c r="E62" s="26" t="s">
        <v>98</v>
      </c>
      <c r="F62" s="51">
        <v>1600</v>
      </c>
      <c r="G62" s="52"/>
      <c r="H62" s="96">
        <v>1600</v>
      </c>
    </row>
    <row r="63" spans="1:8" x14ac:dyDescent="0.2">
      <c r="A63" s="48"/>
      <c r="B63" s="49" t="s">
        <v>99</v>
      </c>
      <c r="C63" s="129" t="s">
        <v>100</v>
      </c>
      <c r="D63" s="129"/>
      <c r="E63" s="129"/>
      <c r="F63" s="53"/>
      <c r="H63" s="96"/>
    </row>
    <row r="64" spans="1:8" x14ac:dyDescent="0.2">
      <c r="A64" s="6"/>
      <c r="B64" s="10"/>
      <c r="C64" s="22" t="s">
        <v>101</v>
      </c>
      <c r="D64" s="25" t="s">
        <v>100</v>
      </c>
      <c r="E64" s="13"/>
      <c r="F64" s="45">
        <v>6000</v>
      </c>
      <c r="G64" s="46"/>
      <c r="H64" s="93">
        <f>F64+G64</f>
        <v>6000</v>
      </c>
    </row>
    <row r="65" spans="1:8" ht="33.75" x14ac:dyDescent="0.2">
      <c r="A65" s="6"/>
      <c r="B65" s="10"/>
      <c r="C65" s="21"/>
      <c r="D65" s="21" t="s">
        <v>69</v>
      </c>
      <c r="E65" s="47" t="s">
        <v>102</v>
      </c>
      <c r="F65" s="42">
        <v>6000</v>
      </c>
      <c r="G65" s="43"/>
      <c r="H65" s="92"/>
    </row>
    <row r="66" spans="1:8" x14ac:dyDescent="0.2">
      <c r="A66" s="6"/>
      <c r="B66" s="10" t="s">
        <v>103</v>
      </c>
      <c r="C66" s="112" t="s">
        <v>104</v>
      </c>
      <c r="D66" s="112"/>
      <c r="E66" s="112"/>
      <c r="F66" s="19"/>
      <c r="G66" s="43"/>
      <c r="H66" s="92"/>
    </row>
    <row r="67" spans="1:8" x14ac:dyDescent="0.2">
      <c r="A67" s="6"/>
      <c r="B67" s="10"/>
      <c r="C67" s="22" t="s">
        <v>105</v>
      </c>
      <c r="D67" s="25" t="s">
        <v>104</v>
      </c>
      <c r="E67" s="13"/>
      <c r="F67" s="45">
        <v>125750</v>
      </c>
      <c r="G67" s="46"/>
      <c r="H67" s="93">
        <f>F67+G67</f>
        <v>125750</v>
      </c>
    </row>
    <row r="68" spans="1:8" ht="22.5" x14ac:dyDescent="0.2">
      <c r="A68" s="6"/>
      <c r="B68" s="10"/>
      <c r="C68" s="21"/>
      <c r="D68" s="21" t="s">
        <v>69</v>
      </c>
      <c r="E68" s="18" t="s">
        <v>106</v>
      </c>
      <c r="F68" s="42">
        <v>50000</v>
      </c>
      <c r="G68" s="43"/>
      <c r="H68" s="92">
        <v>50000</v>
      </c>
    </row>
    <row r="69" spans="1:8" ht="45" x14ac:dyDescent="0.2">
      <c r="A69" s="6"/>
      <c r="B69" s="10"/>
      <c r="C69" s="21"/>
      <c r="D69" s="21" t="s">
        <v>87</v>
      </c>
      <c r="E69" s="47" t="s">
        <v>107</v>
      </c>
      <c r="F69" s="42">
        <v>75750</v>
      </c>
      <c r="G69" s="43"/>
      <c r="H69" s="92">
        <v>75750</v>
      </c>
    </row>
    <row r="70" spans="1:8" x14ac:dyDescent="0.2">
      <c r="A70" s="6"/>
      <c r="B70" s="10" t="s">
        <v>108</v>
      </c>
      <c r="C70" s="112" t="s">
        <v>109</v>
      </c>
      <c r="D70" s="112"/>
      <c r="E70" s="112"/>
      <c r="F70" s="19"/>
      <c r="G70" s="43"/>
      <c r="H70" s="92"/>
    </row>
    <row r="71" spans="1:8" x14ac:dyDescent="0.2">
      <c r="A71" s="6"/>
      <c r="B71" s="10"/>
      <c r="C71" s="22" t="s">
        <v>110</v>
      </c>
      <c r="D71" s="25" t="s">
        <v>109</v>
      </c>
      <c r="E71" s="13"/>
      <c r="F71" s="45">
        <v>576306</v>
      </c>
      <c r="G71" s="46"/>
      <c r="H71" s="93">
        <f>F71+G71</f>
        <v>576306</v>
      </c>
    </row>
    <row r="72" spans="1:8" ht="45" x14ac:dyDescent="0.2">
      <c r="A72" s="6"/>
      <c r="B72" s="10"/>
      <c r="C72" s="21"/>
      <c r="D72" s="18" t="s">
        <v>79</v>
      </c>
      <c r="E72" s="47" t="s">
        <v>111</v>
      </c>
      <c r="F72" s="42">
        <v>576306</v>
      </c>
      <c r="G72" s="43"/>
      <c r="H72" s="92"/>
    </row>
    <row r="73" spans="1:8" x14ac:dyDescent="0.2">
      <c r="A73" s="6" t="s">
        <v>112</v>
      </c>
      <c r="B73" s="112" t="s">
        <v>113</v>
      </c>
      <c r="C73" s="112"/>
      <c r="D73" s="112"/>
      <c r="E73" s="112"/>
      <c r="F73" s="42"/>
      <c r="G73" s="43"/>
      <c r="H73" s="92"/>
    </row>
    <row r="74" spans="1:8" x14ac:dyDescent="0.2">
      <c r="A74" s="6"/>
      <c r="B74" s="10" t="s">
        <v>114</v>
      </c>
      <c r="C74" s="112" t="s">
        <v>115</v>
      </c>
      <c r="D74" s="112"/>
      <c r="E74" s="112"/>
      <c r="F74" s="19"/>
      <c r="G74" s="43"/>
      <c r="H74" s="92"/>
    </row>
    <row r="75" spans="1:8" x14ac:dyDescent="0.2">
      <c r="A75" s="6"/>
      <c r="B75" s="10"/>
      <c r="C75" s="22" t="s">
        <v>116</v>
      </c>
      <c r="D75" s="25" t="s">
        <v>117</v>
      </c>
      <c r="E75" s="13"/>
      <c r="F75" s="45">
        <v>350000</v>
      </c>
      <c r="G75" s="46"/>
      <c r="H75" s="93">
        <f>F75+G75</f>
        <v>350000</v>
      </c>
    </row>
    <row r="76" spans="1:8" ht="33.75" x14ac:dyDescent="0.2">
      <c r="A76" s="6"/>
      <c r="B76" s="10"/>
      <c r="C76" s="21"/>
      <c r="D76" s="21" t="s">
        <v>87</v>
      </c>
      <c r="E76" s="47" t="s">
        <v>118</v>
      </c>
      <c r="F76" s="42">
        <v>350000</v>
      </c>
      <c r="G76" s="43"/>
      <c r="H76" s="92"/>
    </row>
    <row r="77" spans="1:8" x14ac:dyDescent="0.2">
      <c r="A77" s="6"/>
      <c r="B77" s="10"/>
      <c r="C77" s="22" t="s">
        <v>119</v>
      </c>
      <c r="D77" s="25" t="s">
        <v>120</v>
      </c>
      <c r="E77" s="13"/>
      <c r="F77" s="45">
        <v>181432</v>
      </c>
      <c r="G77" s="46"/>
      <c r="H77" s="93">
        <f>F77+G77</f>
        <v>181432</v>
      </c>
    </row>
    <row r="78" spans="1:8" ht="22.5" x14ac:dyDescent="0.2">
      <c r="A78" s="6"/>
      <c r="B78" s="10"/>
      <c r="C78" s="21"/>
      <c r="D78" s="18" t="s">
        <v>67</v>
      </c>
      <c r="E78" s="18" t="s">
        <v>121</v>
      </c>
      <c r="F78" s="42">
        <v>36360</v>
      </c>
      <c r="G78" s="43"/>
      <c r="H78" s="92">
        <v>36360</v>
      </c>
    </row>
    <row r="79" spans="1:8" ht="33.75" x14ac:dyDescent="0.2">
      <c r="A79" s="6"/>
      <c r="B79" s="10"/>
      <c r="C79" s="21"/>
      <c r="D79" s="18" t="s">
        <v>122</v>
      </c>
      <c r="E79" s="18" t="s">
        <v>123</v>
      </c>
      <c r="F79" s="42">
        <v>68400</v>
      </c>
      <c r="G79" s="43"/>
      <c r="H79" s="92">
        <v>68400</v>
      </c>
    </row>
    <row r="80" spans="1:8" ht="22.5" x14ac:dyDescent="0.2">
      <c r="A80" s="6"/>
      <c r="B80" s="10"/>
      <c r="C80" s="21"/>
      <c r="D80" s="18" t="s">
        <v>124</v>
      </c>
      <c r="E80" s="18" t="s">
        <v>125</v>
      </c>
      <c r="F80" s="42">
        <v>67782</v>
      </c>
      <c r="G80" s="43"/>
      <c r="H80" s="92">
        <v>67872</v>
      </c>
    </row>
    <row r="81" spans="1:8" x14ac:dyDescent="0.2">
      <c r="A81" s="6"/>
      <c r="B81" s="10"/>
      <c r="C81" s="21"/>
      <c r="D81" s="18" t="s">
        <v>126</v>
      </c>
      <c r="E81" s="18" t="s">
        <v>127</v>
      </c>
      <c r="F81" s="42">
        <v>8800</v>
      </c>
      <c r="G81" s="43"/>
      <c r="H81" s="92">
        <v>8800</v>
      </c>
    </row>
    <row r="82" spans="1:8" x14ac:dyDescent="0.2">
      <c r="A82" s="6"/>
      <c r="B82" s="10"/>
      <c r="C82" s="22" t="s">
        <v>128</v>
      </c>
      <c r="D82" s="25" t="s">
        <v>129</v>
      </c>
      <c r="E82" s="13"/>
      <c r="F82" s="45">
        <v>22800</v>
      </c>
      <c r="G82" s="46"/>
      <c r="H82" s="93">
        <f>F82+G82</f>
        <v>22800</v>
      </c>
    </row>
    <row r="83" spans="1:8" ht="33.75" x14ac:dyDescent="0.2">
      <c r="A83" s="6"/>
      <c r="B83" s="10"/>
      <c r="C83" s="21"/>
      <c r="D83" s="18" t="s">
        <v>79</v>
      </c>
      <c r="E83" s="54" t="s">
        <v>130</v>
      </c>
      <c r="F83" s="42">
        <v>22800</v>
      </c>
      <c r="G83" s="43"/>
      <c r="H83" s="92"/>
    </row>
    <row r="84" spans="1:8" x14ac:dyDescent="0.2">
      <c r="A84" s="6"/>
      <c r="B84" s="10" t="s">
        <v>131</v>
      </c>
      <c r="C84" s="112" t="s">
        <v>132</v>
      </c>
      <c r="D84" s="112"/>
      <c r="E84" s="112"/>
      <c r="F84" s="19"/>
      <c r="G84" s="43"/>
      <c r="H84" s="92"/>
    </row>
    <row r="85" spans="1:8" x14ac:dyDescent="0.2">
      <c r="A85" s="6"/>
      <c r="B85" s="10"/>
      <c r="C85" s="22" t="s">
        <v>133</v>
      </c>
      <c r="D85" s="25" t="s">
        <v>134</v>
      </c>
      <c r="E85" s="13"/>
      <c r="F85" s="45">
        <v>1826000</v>
      </c>
      <c r="G85" s="46"/>
      <c r="H85" s="93">
        <f t="shared" ref="H85:H102" si="0">F85+G85</f>
        <v>1826000</v>
      </c>
    </row>
    <row r="86" spans="1:8" x14ac:dyDescent="0.2">
      <c r="A86" s="6"/>
      <c r="B86" s="10"/>
      <c r="C86" s="21"/>
      <c r="D86" s="21" t="s">
        <v>69</v>
      </c>
      <c r="E86" s="18" t="s">
        <v>135</v>
      </c>
      <c r="F86" s="42">
        <v>1826000</v>
      </c>
      <c r="G86" s="43"/>
      <c r="H86" s="92"/>
    </row>
    <row r="87" spans="1:8" x14ac:dyDescent="0.2">
      <c r="A87" s="6"/>
      <c r="B87" s="10"/>
      <c r="C87" s="22" t="s">
        <v>136</v>
      </c>
      <c r="D87" s="25" t="s">
        <v>137</v>
      </c>
      <c r="E87" s="13"/>
      <c r="F87" s="45">
        <v>55000</v>
      </c>
      <c r="G87" s="46"/>
      <c r="H87" s="93">
        <f t="shared" si="0"/>
        <v>55000</v>
      </c>
    </row>
    <row r="88" spans="1:8" x14ac:dyDescent="0.2">
      <c r="A88" s="6"/>
      <c r="B88" s="10"/>
      <c r="C88" s="21"/>
      <c r="D88" s="21" t="s">
        <v>69</v>
      </c>
      <c r="E88" s="18" t="s">
        <v>138</v>
      </c>
      <c r="F88" s="42">
        <v>55000</v>
      </c>
      <c r="G88" s="43"/>
      <c r="H88" s="92"/>
    </row>
    <row r="89" spans="1:8" x14ac:dyDescent="0.2">
      <c r="A89" s="6"/>
      <c r="B89" s="10"/>
      <c r="C89" s="22" t="s">
        <v>139</v>
      </c>
      <c r="D89" s="25" t="s">
        <v>140</v>
      </c>
      <c r="E89" s="13"/>
      <c r="F89" s="45">
        <v>100000</v>
      </c>
      <c r="G89" s="46"/>
      <c r="H89" s="93">
        <f t="shared" si="0"/>
        <v>100000</v>
      </c>
    </row>
    <row r="90" spans="1:8" x14ac:dyDescent="0.2">
      <c r="A90" s="6"/>
      <c r="B90" s="10"/>
      <c r="C90" s="21"/>
      <c r="D90" s="21" t="s">
        <v>69</v>
      </c>
      <c r="E90" s="18" t="s">
        <v>141</v>
      </c>
      <c r="F90" s="42">
        <v>100000</v>
      </c>
      <c r="G90" s="43"/>
      <c r="H90" s="92"/>
    </row>
    <row r="91" spans="1:8" x14ac:dyDescent="0.2">
      <c r="A91" s="6"/>
      <c r="B91" s="10"/>
      <c r="C91" s="22" t="s">
        <v>142</v>
      </c>
      <c r="D91" s="25" t="s">
        <v>143</v>
      </c>
      <c r="E91" s="13"/>
      <c r="F91" s="45">
        <v>350000</v>
      </c>
      <c r="G91" s="46"/>
      <c r="H91" s="93">
        <f t="shared" si="0"/>
        <v>350000</v>
      </c>
    </row>
    <row r="92" spans="1:8" ht="22.5" x14ac:dyDescent="0.2">
      <c r="A92" s="28"/>
      <c r="B92" s="55"/>
      <c r="C92" s="30"/>
      <c r="D92" s="30" t="s">
        <v>69</v>
      </c>
      <c r="E92" s="18" t="s">
        <v>144</v>
      </c>
      <c r="F92" s="56">
        <v>350000</v>
      </c>
      <c r="G92" s="57"/>
      <c r="H92" s="94"/>
    </row>
    <row r="93" spans="1:8" x14ac:dyDescent="0.2">
      <c r="A93" s="6"/>
      <c r="B93" s="10"/>
      <c r="C93" s="22" t="s">
        <v>145</v>
      </c>
      <c r="D93" s="25" t="s">
        <v>146</v>
      </c>
      <c r="E93" s="13"/>
      <c r="F93" s="45">
        <v>166394.79999999999</v>
      </c>
      <c r="G93" s="46"/>
      <c r="H93" s="93">
        <f t="shared" si="0"/>
        <v>166394.79999999999</v>
      </c>
    </row>
    <row r="94" spans="1:8" ht="22.5" x14ac:dyDescent="0.2">
      <c r="A94" s="6"/>
      <c r="B94" s="10"/>
      <c r="C94" s="21"/>
      <c r="D94" s="21" t="s">
        <v>87</v>
      </c>
      <c r="E94" s="58" t="s">
        <v>147</v>
      </c>
      <c r="F94" s="42">
        <v>166394.79999999999</v>
      </c>
      <c r="G94" s="43"/>
      <c r="H94" s="92"/>
    </row>
    <row r="95" spans="1:8" x14ac:dyDescent="0.2">
      <c r="A95" s="6"/>
      <c r="B95" s="10"/>
      <c r="C95" s="22" t="s">
        <v>148</v>
      </c>
      <c r="D95" s="25" t="s">
        <v>149</v>
      </c>
      <c r="E95" s="13"/>
      <c r="F95" s="45">
        <v>10000</v>
      </c>
      <c r="G95" s="46"/>
      <c r="H95" s="93">
        <f t="shared" si="0"/>
        <v>10000</v>
      </c>
    </row>
    <row r="96" spans="1:8" x14ac:dyDescent="0.2">
      <c r="A96" s="48"/>
      <c r="B96" s="49"/>
      <c r="C96" s="21"/>
      <c r="D96" s="18" t="s">
        <v>97</v>
      </c>
      <c r="E96" s="18" t="s">
        <v>150</v>
      </c>
      <c r="F96" s="51">
        <v>10000</v>
      </c>
      <c r="G96" s="59"/>
      <c r="H96" s="96"/>
    </row>
    <row r="97" spans="1:8" ht="25.5" customHeight="1" x14ac:dyDescent="0.2">
      <c r="A97" s="6"/>
      <c r="B97" s="10"/>
      <c r="C97" s="22" t="s">
        <v>151</v>
      </c>
      <c r="D97" s="113" t="s">
        <v>152</v>
      </c>
      <c r="E97" s="114"/>
      <c r="F97" s="45">
        <v>21000</v>
      </c>
      <c r="G97" s="46"/>
      <c r="H97" s="93">
        <f t="shared" si="0"/>
        <v>21000</v>
      </c>
    </row>
    <row r="98" spans="1:8" ht="33.75" x14ac:dyDescent="0.2">
      <c r="A98" s="6"/>
      <c r="B98" s="10"/>
      <c r="C98" s="21"/>
      <c r="D98" s="60" t="s">
        <v>69</v>
      </c>
      <c r="E98" s="18" t="s">
        <v>153</v>
      </c>
      <c r="F98" s="42">
        <v>21000</v>
      </c>
      <c r="G98" s="43"/>
      <c r="H98" s="92"/>
    </row>
    <row r="99" spans="1:8" ht="25.5" customHeight="1" x14ac:dyDescent="0.2">
      <c r="A99" s="6"/>
      <c r="B99" s="10"/>
      <c r="C99" s="22" t="s">
        <v>154</v>
      </c>
      <c r="D99" s="113" t="s">
        <v>155</v>
      </c>
      <c r="E99" s="114"/>
      <c r="F99" s="45">
        <v>25000</v>
      </c>
      <c r="G99" s="46"/>
      <c r="H99" s="93">
        <f t="shared" si="0"/>
        <v>25000</v>
      </c>
    </row>
    <row r="100" spans="1:8" ht="45" x14ac:dyDescent="0.2">
      <c r="A100" s="6"/>
      <c r="B100" s="10"/>
      <c r="C100" s="21"/>
      <c r="D100" s="60" t="s">
        <v>69</v>
      </c>
      <c r="E100" s="18" t="s">
        <v>156</v>
      </c>
      <c r="F100" s="42">
        <v>15000</v>
      </c>
      <c r="G100" s="43"/>
      <c r="H100" s="92">
        <v>15000</v>
      </c>
    </row>
    <row r="101" spans="1:8" ht="22.5" x14ac:dyDescent="0.2">
      <c r="A101" s="6"/>
      <c r="B101" s="10"/>
      <c r="C101" s="21"/>
      <c r="D101" s="60" t="s">
        <v>79</v>
      </c>
      <c r="E101" s="18" t="s">
        <v>157</v>
      </c>
      <c r="F101" s="42">
        <v>10000</v>
      </c>
      <c r="G101" s="43"/>
      <c r="H101" s="92">
        <v>10000</v>
      </c>
    </row>
    <row r="102" spans="1:8" x14ac:dyDescent="0.2">
      <c r="A102" s="6"/>
      <c r="B102" s="10"/>
      <c r="C102" s="22" t="s">
        <v>158</v>
      </c>
      <c r="D102" s="25" t="s">
        <v>159</v>
      </c>
      <c r="E102" s="13"/>
      <c r="F102" s="45">
        <v>100000</v>
      </c>
      <c r="G102" s="46"/>
      <c r="H102" s="93">
        <f t="shared" si="0"/>
        <v>100000</v>
      </c>
    </row>
    <row r="103" spans="1:8" ht="22.5" x14ac:dyDescent="0.2">
      <c r="A103" s="6"/>
      <c r="B103" s="10"/>
      <c r="C103" s="21"/>
      <c r="D103" s="21" t="s">
        <v>69</v>
      </c>
      <c r="E103" s="18" t="s">
        <v>160</v>
      </c>
      <c r="F103" s="42">
        <v>5000</v>
      </c>
      <c r="G103" s="43"/>
      <c r="H103" s="92">
        <v>5000</v>
      </c>
    </row>
    <row r="104" spans="1:8" x14ac:dyDescent="0.2">
      <c r="A104" s="6"/>
      <c r="B104" s="10"/>
      <c r="C104" s="21"/>
      <c r="D104" s="21" t="s">
        <v>87</v>
      </c>
      <c r="E104" s="18" t="s">
        <v>161</v>
      </c>
      <c r="F104" s="42">
        <v>60000</v>
      </c>
      <c r="G104" s="43"/>
      <c r="H104" s="92">
        <v>60000</v>
      </c>
    </row>
    <row r="105" spans="1:8" ht="33.75" x14ac:dyDescent="0.2">
      <c r="A105" s="6"/>
      <c r="B105" s="10"/>
      <c r="C105" s="21"/>
      <c r="D105" s="21" t="s">
        <v>162</v>
      </c>
      <c r="E105" s="18" t="s">
        <v>163</v>
      </c>
      <c r="F105" s="42">
        <v>35000</v>
      </c>
      <c r="G105" s="43"/>
      <c r="H105" s="92">
        <v>35000</v>
      </c>
    </row>
    <row r="106" spans="1:8" x14ac:dyDescent="0.2">
      <c r="A106" s="6"/>
      <c r="B106" s="10" t="s">
        <v>164</v>
      </c>
      <c r="C106" s="112" t="s">
        <v>165</v>
      </c>
      <c r="D106" s="112"/>
      <c r="E106" s="112"/>
      <c r="F106" s="42"/>
      <c r="G106" s="43"/>
      <c r="H106" s="92"/>
    </row>
    <row r="107" spans="1:8" x14ac:dyDescent="0.2">
      <c r="A107" s="6"/>
      <c r="B107" s="10"/>
      <c r="C107" s="22" t="s">
        <v>166</v>
      </c>
      <c r="D107" s="25" t="s">
        <v>167</v>
      </c>
      <c r="E107" s="13"/>
      <c r="F107" s="45">
        <v>878874</v>
      </c>
      <c r="G107" s="46"/>
      <c r="H107" s="93">
        <f>F107+G107</f>
        <v>878874</v>
      </c>
    </row>
    <row r="108" spans="1:8" ht="22.5" x14ac:dyDescent="0.2">
      <c r="A108" s="6"/>
      <c r="B108" s="10"/>
      <c r="C108" s="21"/>
      <c r="D108" s="21" t="s">
        <v>69</v>
      </c>
      <c r="E108" s="18" t="s">
        <v>168</v>
      </c>
      <c r="F108" s="42">
        <v>625000</v>
      </c>
      <c r="G108" s="43"/>
      <c r="H108" s="92">
        <v>625000</v>
      </c>
    </row>
    <row r="109" spans="1:8" ht="45" x14ac:dyDescent="0.2">
      <c r="A109" s="6"/>
      <c r="B109" s="10"/>
      <c r="C109" s="21"/>
      <c r="D109" s="21" t="s">
        <v>79</v>
      </c>
      <c r="E109" s="18" t="s">
        <v>169</v>
      </c>
      <c r="F109" s="42">
        <v>253874</v>
      </c>
      <c r="G109" s="43"/>
      <c r="H109" s="92">
        <v>253874</v>
      </c>
    </row>
    <row r="110" spans="1:8" x14ac:dyDescent="0.2">
      <c r="A110" s="6"/>
      <c r="B110" s="10"/>
      <c r="C110" s="22" t="s">
        <v>170</v>
      </c>
      <c r="D110" s="25" t="s">
        <v>171</v>
      </c>
      <c r="E110" s="13"/>
      <c r="F110" s="45">
        <v>83000</v>
      </c>
      <c r="G110" s="46"/>
      <c r="H110" s="93">
        <f>F110+G110</f>
        <v>83000</v>
      </c>
    </row>
    <row r="111" spans="1:8" x14ac:dyDescent="0.2">
      <c r="A111" s="6"/>
      <c r="B111" s="10"/>
      <c r="C111" s="21"/>
      <c r="D111" s="21" t="s">
        <v>69</v>
      </c>
      <c r="E111" s="18" t="s">
        <v>172</v>
      </c>
      <c r="F111" s="42">
        <v>3000</v>
      </c>
      <c r="G111" s="43"/>
      <c r="H111" s="92">
        <v>3000</v>
      </c>
    </row>
    <row r="112" spans="1:8" x14ac:dyDescent="0.2">
      <c r="A112" s="6"/>
      <c r="B112" s="10"/>
      <c r="C112" s="21"/>
      <c r="D112" s="21" t="s">
        <v>38</v>
      </c>
      <c r="E112" s="18" t="s">
        <v>173</v>
      </c>
      <c r="F112" s="42">
        <v>80000</v>
      </c>
      <c r="G112" s="43"/>
      <c r="H112" s="92">
        <v>80000</v>
      </c>
    </row>
    <row r="113" spans="1:8" x14ac:dyDescent="0.2">
      <c r="A113" s="6"/>
      <c r="B113" s="10"/>
      <c r="C113" s="22" t="s">
        <v>174</v>
      </c>
      <c r="D113" s="25" t="s">
        <v>175</v>
      </c>
      <c r="E113" s="13"/>
      <c r="F113" s="45">
        <v>918266.75300000003</v>
      </c>
      <c r="G113" s="46"/>
      <c r="H113" s="93">
        <f>F113+G113</f>
        <v>918266.75300000003</v>
      </c>
    </row>
    <row r="114" spans="1:8" ht="33.75" x14ac:dyDescent="0.2">
      <c r="A114" s="6"/>
      <c r="B114" s="10"/>
      <c r="C114" s="21"/>
      <c r="D114" s="21" t="s">
        <v>93</v>
      </c>
      <c r="E114" s="18" t="s">
        <v>176</v>
      </c>
      <c r="F114" s="42">
        <v>918266.75300000003</v>
      </c>
      <c r="G114" s="43"/>
      <c r="H114" s="92"/>
    </row>
    <row r="115" spans="1:8" x14ac:dyDescent="0.2">
      <c r="A115" s="6"/>
      <c r="B115" s="10" t="s">
        <v>177</v>
      </c>
      <c r="C115" s="112" t="s">
        <v>178</v>
      </c>
      <c r="D115" s="112"/>
      <c r="E115" s="112"/>
      <c r="F115" s="19"/>
      <c r="G115" s="43"/>
      <c r="H115" s="92"/>
    </row>
    <row r="116" spans="1:8" x14ac:dyDescent="0.2">
      <c r="A116" s="6"/>
      <c r="B116" s="10"/>
      <c r="C116" s="22" t="s">
        <v>179</v>
      </c>
      <c r="D116" s="25" t="s">
        <v>178</v>
      </c>
      <c r="E116" s="13"/>
      <c r="F116" s="45">
        <v>7672800</v>
      </c>
      <c r="G116" s="46"/>
      <c r="H116" s="93">
        <f>F116+G116</f>
        <v>7672800</v>
      </c>
    </row>
    <row r="117" spans="1:8" ht="33.75" x14ac:dyDescent="0.2">
      <c r="A117" s="6"/>
      <c r="B117" s="10"/>
      <c r="C117" s="21"/>
      <c r="D117" s="21" t="s">
        <v>69</v>
      </c>
      <c r="E117" s="18" t="s">
        <v>180</v>
      </c>
      <c r="F117" s="42">
        <v>992800</v>
      </c>
      <c r="G117" s="43"/>
      <c r="H117" s="92">
        <v>992800</v>
      </c>
    </row>
    <row r="118" spans="1:8" ht="33.75" x14ac:dyDescent="0.2">
      <c r="A118" s="6"/>
      <c r="B118" s="10"/>
      <c r="C118" s="21"/>
      <c r="D118" s="21" t="s">
        <v>162</v>
      </c>
      <c r="E118" s="18" t="s">
        <v>181</v>
      </c>
      <c r="F118" s="42">
        <v>180000</v>
      </c>
      <c r="G118" s="43"/>
      <c r="H118" s="92">
        <v>180000</v>
      </c>
    </row>
    <row r="119" spans="1:8" ht="22.5" x14ac:dyDescent="0.2">
      <c r="A119" s="6"/>
      <c r="B119" s="10"/>
      <c r="C119" s="50"/>
      <c r="D119" s="50" t="s">
        <v>38</v>
      </c>
      <c r="E119" s="47" t="s">
        <v>182</v>
      </c>
      <c r="F119" s="42">
        <v>6500000</v>
      </c>
      <c r="G119" s="43"/>
      <c r="H119" s="92">
        <v>6500000</v>
      </c>
    </row>
    <row r="120" spans="1:8" x14ac:dyDescent="0.2">
      <c r="A120" s="6"/>
      <c r="B120" s="10" t="s">
        <v>183</v>
      </c>
      <c r="C120" s="112" t="s">
        <v>184</v>
      </c>
      <c r="D120" s="112"/>
      <c r="E120" s="112"/>
      <c r="F120" s="42"/>
      <c r="G120" s="43"/>
      <c r="H120" s="92"/>
    </row>
    <row r="121" spans="1:8" x14ac:dyDescent="0.2">
      <c r="A121" s="6"/>
      <c r="B121" s="10"/>
      <c r="C121" s="22" t="s">
        <v>185</v>
      </c>
      <c r="D121" s="25" t="s">
        <v>184</v>
      </c>
      <c r="E121" s="13"/>
      <c r="F121" s="45">
        <v>33000</v>
      </c>
      <c r="G121" s="46"/>
      <c r="H121" s="93">
        <f>F121+G121</f>
        <v>33000</v>
      </c>
    </row>
    <row r="122" spans="1:8" x14ac:dyDescent="0.2">
      <c r="A122" s="48"/>
      <c r="B122" s="49"/>
      <c r="C122" s="50"/>
      <c r="D122" s="50" t="s">
        <v>69</v>
      </c>
      <c r="E122" s="18" t="s">
        <v>186</v>
      </c>
      <c r="F122" s="51">
        <v>3000</v>
      </c>
      <c r="G122" s="59"/>
      <c r="H122" s="96">
        <v>3000</v>
      </c>
    </row>
    <row r="123" spans="1:8" ht="22.5" x14ac:dyDescent="0.2">
      <c r="A123" s="48"/>
      <c r="B123" s="49"/>
      <c r="C123" s="50"/>
      <c r="D123" s="50" t="s">
        <v>87</v>
      </c>
      <c r="E123" s="18" t="s">
        <v>187</v>
      </c>
      <c r="F123" s="51">
        <v>10000</v>
      </c>
      <c r="G123" s="59"/>
      <c r="H123" s="96">
        <v>10000</v>
      </c>
    </row>
    <row r="124" spans="1:8" ht="56.25" x14ac:dyDescent="0.2">
      <c r="A124" s="48"/>
      <c r="B124" s="49"/>
      <c r="C124" s="50"/>
      <c r="D124" s="50" t="s">
        <v>45</v>
      </c>
      <c r="E124" s="18" t="s">
        <v>188</v>
      </c>
      <c r="F124" s="51">
        <v>20000</v>
      </c>
      <c r="G124" s="59"/>
      <c r="H124" s="96">
        <v>20000</v>
      </c>
    </row>
    <row r="125" spans="1:8" x14ac:dyDescent="0.2">
      <c r="A125" s="48"/>
      <c r="B125" s="49" t="s">
        <v>189</v>
      </c>
      <c r="C125" s="129" t="s">
        <v>190</v>
      </c>
      <c r="D125" s="129"/>
      <c r="E125" s="129"/>
      <c r="F125" s="51"/>
      <c r="G125" s="59"/>
      <c r="H125" s="96"/>
    </row>
    <row r="126" spans="1:8" x14ac:dyDescent="0.2">
      <c r="A126" s="6"/>
      <c r="B126" s="10"/>
      <c r="C126" s="22" t="s">
        <v>191</v>
      </c>
      <c r="D126" s="25" t="s">
        <v>192</v>
      </c>
      <c r="E126" s="13"/>
      <c r="F126" s="45">
        <v>180000</v>
      </c>
      <c r="G126" s="46"/>
      <c r="H126" s="93">
        <f>F126+G126</f>
        <v>180000</v>
      </c>
    </row>
    <row r="127" spans="1:8" ht="45" x14ac:dyDescent="0.2">
      <c r="A127" s="6"/>
      <c r="B127" s="10"/>
      <c r="C127" s="21"/>
      <c r="D127" s="21" t="s">
        <v>193</v>
      </c>
      <c r="E127" s="18" t="s">
        <v>194</v>
      </c>
      <c r="F127" s="42">
        <v>150000</v>
      </c>
      <c r="G127" s="43"/>
      <c r="H127" s="92">
        <v>150000</v>
      </c>
    </row>
    <row r="128" spans="1:8" ht="22.5" x14ac:dyDescent="0.2">
      <c r="A128" s="6"/>
      <c r="B128" s="10"/>
      <c r="C128" s="21"/>
      <c r="D128" s="21" t="s">
        <v>69</v>
      </c>
      <c r="E128" s="18" t="s">
        <v>195</v>
      </c>
      <c r="F128" s="42">
        <v>30000</v>
      </c>
      <c r="G128" s="43"/>
      <c r="H128" s="92">
        <v>30000</v>
      </c>
    </row>
    <row r="129" spans="1:8" x14ac:dyDescent="0.2">
      <c r="A129" s="6"/>
      <c r="B129" s="10" t="s">
        <v>196</v>
      </c>
      <c r="C129" s="112" t="s">
        <v>197</v>
      </c>
      <c r="D129" s="112"/>
      <c r="E129" s="112"/>
      <c r="F129" s="42"/>
      <c r="G129" s="43"/>
      <c r="H129" s="92"/>
    </row>
    <row r="130" spans="1:8" x14ac:dyDescent="0.2">
      <c r="A130" s="6"/>
      <c r="B130" s="10"/>
      <c r="C130" s="22" t="s">
        <v>198</v>
      </c>
      <c r="D130" s="25" t="s">
        <v>199</v>
      </c>
      <c r="E130" s="13"/>
      <c r="F130" s="45">
        <v>101338.77</v>
      </c>
      <c r="G130" s="46"/>
      <c r="H130" s="93">
        <f>F130+G130</f>
        <v>101338.77</v>
      </c>
    </row>
    <row r="131" spans="1:8" ht="22.5" x14ac:dyDescent="0.2">
      <c r="A131" s="6"/>
      <c r="B131" s="10"/>
      <c r="C131" s="21"/>
      <c r="D131" s="60" t="s">
        <v>200</v>
      </c>
      <c r="E131" s="18" t="s">
        <v>201</v>
      </c>
      <c r="F131" s="42">
        <v>1338.77</v>
      </c>
      <c r="G131" s="43"/>
      <c r="H131" s="92">
        <v>1338.77</v>
      </c>
    </row>
    <row r="132" spans="1:8" ht="22.5" x14ac:dyDescent="0.2">
      <c r="A132" s="6"/>
      <c r="B132" s="10"/>
      <c r="C132" s="21"/>
      <c r="D132" s="60" t="s">
        <v>162</v>
      </c>
      <c r="E132" s="18" t="s">
        <v>202</v>
      </c>
      <c r="F132" s="42">
        <v>100000</v>
      </c>
      <c r="G132" s="43"/>
      <c r="H132" s="92">
        <v>100000</v>
      </c>
    </row>
    <row r="133" spans="1:8" x14ac:dyDescent="0.2">
      <c r="A133" s="6"/>
      <c r="B133" s="10"/>
      <c r="C133" s="22" t="s">
        <v>203</v>
      </c>
      <c r="D133" s="25" t="s">
        <v>204</v>
      </c>
      <c r="E133" s="13"/>
      <c r="F133" s="45">
        <v>12000</v>
      </c>
      <c r="G133" s="46"/>
      <c r="H133" s="93">
        <f>F133+G133</f>
        <v>12000</v>
      </c>
    </row>
    <row r="134" spans="1:8" x14ac:dyDescent="0.2">
      <c r="A134" s="6"/>
      <c r="B134" s="10"/>
      <c r="C134" s="21"/>
      <c r="D134" s="21" t="s">
        <v>93</v>
      </c>
      <c r="E134" s="18" t="s">
        <v>204</v>
      </c>
      <c r="F134" s="42">
        <v>1500</v>
      </c>
      <c r="G134" s="43"/>
      <c r="H134" s="92">
        <v>1500</v>
      </c>
    </row>
    <row r="135" spans="1:8" ht="22.5" x14ac:dyDescent="0.2">
      <c r="A135" s="6"/>
      <c r="B135" s="10"/>
      <c r="C135" s="21"/>
      <c r="D135" s="21" t="s">
        <v>205</v>
      </c>
      <c r="E135" s="18" t="s">
        <v>206</v>
      </c>
      <c r="F135" s="42">
        <v>1000</v>
      </c>
      <c r="G135" s="43"/>
      <c r="H135" s="92">
        <v>1000</v>
      </c>
    </row>
    <row r="136" spans="1:8" x14ac:dyDescent="0.2">
      <c r="A136" s="6"/>
      <c r="B136" s="10"/>
      <c r="C136" s="21"/>
      <c r="D136" s="21" t="s">
        <v>69</v>
      </c>
      <c r="E136" s="18" t="s">
        <v>207</v>
      </c>
      <c r="F136" s="42">
        <v>5000</v>
      </c>
      <c r="G136" s="43"/>
      <c r="H136" s="92">
        <v>5000</v>
      </c>
    </row>
    <row r="137" spans="1:8" x14ac:dyDescent="0.2">
      <c r="A137" s="6"/>
      <c r="B137" s="10"/>
      <c r="C137" s="21"/>
      <c r="D137" s="21" t="s">
        <v>87</v>
      </c>
      <c r="E137" s="18" t="s">
        <v>207</v>
      </c>
      <c r="F137" s="42">
        <v>1000</v>
      </c>
      <c r="G137" s="43"/>
      <c r="H137" s="92">
        <v>1000</v>
      </c>
    </row>
    <row r="138" spans="1:8" x14ac:dyDescent="0.2">
      <c r="A138" s="6"/>
      <c r="B138" s="10"/>
      <c r="C138" s="21"/>
      <c r="D138" s="21" t="s">
        <v>79</v>
      </c>
      <c r="E138" s="18" t="s">
        <v>207</v>
      </c>
      <c r="F138" s="42">
        <v>1500</v>
      </c>
      <c r="G138" s="43"/>
      <c r="H138" s="92">
        <v>1500</v>
      </c>
    </row>
    <row r="139" spans="1:8" x14ac:dyDescent="0.2">
      <c r="A139" s="6"/>
      <c r="B139" s="10"/>
      <c r="C139" s="21"/>
      <c r="D139" s="21" t="s">
        <v>162</v>
      </c>
      <c r="E139" s="18" t="s">
        <v>207</v>
      </c>
      <c r="F139" s="42">
        <v>1000</v>
      </c>
      <c r="G139" s="43"/>
      <c r="H139" s="92">
        <v>1000</v>
      </c>
    </row>
    <row r="140" spans="1:8" x14ac:dyDescent="0.2">
      <c r="A140" s="6"/>
      <c r="B140" s="10"/>
      <c r="C140" s="21"/>
      <c r="D140" s="21" t="s">
        <v>38</v>
      </c>
      <c r="E140" s="18" t="s">
        <v>207</v>
      </c>
      <c r="F140" s="42">
        <v>1000</v>
      </c>
      <c r="G140" s="43"/>
      <c r="H140" s="92">
        <v>1000</v>
      </c>
    </row>
    <row r="141" spans="1:8" x14ac:dyDescent="0.2">
      <c r="A141" s="6"/>
      <c r="B141" s="10"/>
      <c r="C141" s="22" t="s">
        <v>208</v>
      </c>
      <c r="D141" s="25" t="s">
        <v>209</v>
      </c>
      <c r="E141" s="13"/>
      <c r="F141" s="45">
        <v>5000</v>
      </c>
      <c r="G141" s="46"/>
      <c r="H141" s="93">
        <f>F141+G141</f>
        <v>5000</v>
      </c>
    </row>
    <row r="142" spans="1:8" ht="22.5" x14ac:dyDescent="0.2">
      <c r="A142" s="6"/>
      <c r="B142" s="10"/>
      <c r="C142" s="21"/>
      <c r="D142" s="61" t="s">
        <v>69</v>
      </c>
      <c r="E142" s="18" t="s">
        <v>210</v>
      </c>
      <c r="F142" s="42">
        <v>5000</v>
      </c>
      <c r="G142" s="43"/>
      <c r="H142" s="92"/>
    </row>
    <row r="143" spans="1:8" x14ac:dyDescent="0.2">
      <c r="A143" s="6"/>
      <c r="B143" s="10"/>
      <c r="C143" s="22" t="s">
        <v>211</v>
      </c>
      <c r="D143" s="25" t="s">
        <v>212</v>
      </c>
      <c r="E143" s="13"/>
      <c r="F143" s="45">
        <v>1304139.2</v>
      </c>
      <c r="G143" s="46"/>
      <c r="H143" s="93">
        <f>F143+G143</f>
        <v>1304139.2</v>
      </c>
    </row>
    <row r="144" spans="1:8" ht="22.5" x14ac:dyDescent="0.2">
      <c r="A144" s="6"/>
      <c r="B144" s="10"/>
      <c r="C144" s="21"/>
      <c r="D144" s="21" t="s">
        <v>93</v>
      </c>
      <c r="E144" s="18" t="s">
        <v>213</v>
      </c>
      <c r="F144" s="42">
        <v>4000</v>
      </c>
      <c r="G144" s="43"/>
      <c r="H144" s="92">
        <v>4000</v>
      </c>
    </row>
    <row r="145" spans="1:8" ht="22.5" x14ac:dyDescent="0.2">
      <c r="A145" s="6"/>
      <c r="B145" s="10"/>
      <c r="C145" s="21"/>
      <c r="D145" s="18" t="s">
        <v>214</v>
      </c>
      <c r="E145" s="18" t="s">
        <v>215</v>
      </c>
      <c r="F145" s="42">
        <v>500</v>
      </c>
      <c r="G145" s="43"/>
      <c r="H145" s="92">
        <v>500</v>
      </c>
    </row>
    <row r="146" spans="1:8" ht="67.5" x14ac:dyDescent="0.2">
      <c r="A146" s="6"/>
      <c r="B146" s="10"/>
      <c r="C146" s="21"/>
      <c r="D146" s="18" t="s">
        <v>205</v>
      </c>
      <c r="E146" s="18" t="s">
        <v>216</v>
      </c>
      <c r="F146" s="42">
        <v>1000</v>
      </c>
      <c r="G146" s="43"/>
      <c r="H146" s="92">
        <v>1000</v>
      </c>
    </row>
    <row r="147" spans="1:8" ht="33.75" x14ac:dyDescent="0.2">
      <c r="A147" s="6"/>
      <c r="B147" s="10"/>
      <c r="C147" s="21"/>
      <c r="D147" s="18" t="s">
        <v>217</v>
      </c>
      <c r="E147" s="18" t="s">
        <v>218</v>
      </c>
      <c r="F147" s="42">
        <v>45000</v>
      </c>
      <c r="G147" s="43"/>
      <c r="H147" s="92">
        <v>45000</v>
      </c>
    </row>
    <row r="148" spans="1:8" ht="22.5" x14ac:dyDescent="0.2">
      <c r="A148" s="6"/>
      <c r="B148" s="10"/>
      <c r="C148" s="21"/>
      <c r="D148" s="18" t="s">
        <v>67</v>
      </c>
      <c r="E148" s="18" t="s">
        <v>219</v>
      </c>
      <c r="F148" s="42">
        <v>82139.199999999997</v>
      </c>
      <c r="G148" s="43"/>
      <c r="H148" s="92">
        <v>82139.199999999997</v>
      </c>
    </row>
    <row r="149" spans="1:8" ht="22.5" x14ac:dyDescent="0.2">
      <c r="A149" s="6"/>
      <c r="B149" s="10"/>
      <c r="C149" s="21"/>
      <c r="D149" s="18" t="s">
        <v>220</v>
      </c>
      <c r="E149" s="47" t="s">
        <v>221</v>
      </c>
      <c r="F149" s="42">
        <v>4500</v>
      </c>
      <c r="G149" s="43"/>
      <c r="H149" s="92">
        <v>4500</v>
      </c>
    </row>
    <row r="150" spans="1:8" ht="22.5" x14ac:dyDescent="0.2">
      <c r="A150" s="6"/>
      <c r="B150" s="10"/>
      <c r="C150" s="21"/>
      <c r="D150" s="18" t="s">
        <v>222</v>
      </c>
      <c r="E150" s="18" t="s">
        <v>223</v>
      </c>
      <c r="F150" s="42">
        <v>10000</v>
      </c>
      <c r="G150" s="43"/>
      <c r="H150" s="92">
        <v>10000</v>
      </c>
    </row>
    <row r="151" spans="1:8" x14ac:dyDescent="0.2">
      <c r="A151" s="6"/>
      <c r="B151" s="10"/>
      <c r="C151" s="21"/>
      <c r="D151" s="18" t="s">
        <v>12</v>
      </c>
      <c r="E151" s="18" t="s">
        <v>224</v>
      </c>
      <c r="F151" s="42">
        <v>50000</v>
      </c>
      <c r="G151" s="43"/>
      <c r="H151" s="92">
        <v>50000</v>
      </c>
    </row>
    <row r="152" spans="1:8" ht="22.5" x14ac:dyDescent="0.2">
      <c r="A152" s="6"/>
      <c r="B152" s="10"/>
      <c r="C152" s="21"/>
      <c r="D152" s="18" t="s">
        <v>87</v>
      </c>
      <c r="E152" s="18" t="s">
        <v>225</v>
      </c>
      <c r="F152" s="42">
        <v>10000</v>
      </c>
      <c r="G152" s="43"/>
      <c r="H152" s="92">
        <v>10000</v>
      </c>
    </row>
    <row r="153" spans="1:8" ht="22.5" x14ac:dyDescent="0.2">
      <c r="A153" s="6"/>
      <c r="B153" s="10"/>
      <c r="C153" s="21"/>
      <c r="D153" s="18" t="s">
        <v>200</v>
      </c>
      <c r="E153" s="18" t="s">
        <v>226</v>
      </c>
      <c r="F153" s="42">
        <v>690000</v>
      </c>
      <c r="G153" s="43"/>
      <c r="H153" s="92">
        <v>690000</v>
      </c>
    </row>
    <row r="154" spans="1:8" ht="22.5" x14ac:dyDescent="0.2">
      <c r="A154" s="6"/>
      <c r="B154" s="10"/>
      <c r="C154" s="21"/>
      <c r="D154" s="18" t="s">
        <v>162</v>
      </c>
      <c r="E154" s="18" t="s">
        <v>212</v>
      </c>
      <c r="F154" s="42">
        <v>25000</v>
      </c>
      <c r="G154" s="43"/>
      <c r="H154" s="92">
        <v>25000</v>
      </c>
    </row>
    <row r="155" spans="1:8" ht="33.75" x14ac:dyDescent="0.2">
      <c r="A155" s="6"/>
      <c r="B155" s="10"/>
      <c r="C155" s="21"/>
      <c r="D155" s="18" t="s">
        <v>227</v>
      </c>
      <c r="E155" s="18" t="s">
        <v>228</v>
      </c>
      <c r="F155" s="42">
        <v>380000</v>
      </c>
      <c r="G155" s="43"/>
      <c r="H155" s="92">
        <v>380000</v>
      </c>
    </row>
    <row r="156" spans="1:8" ht="33.75" x14ac:dyDescent="0.2">
      <c r="A156" s="6"/>
      <c r="B156" s="10"/>
      <c r="C156" s="21"/>
      <c r="D156" s="18" t="s">
        <v>38</v>
      </c>
      <c r="E156" s="18" t="s">
        <v>229</v>
      </c>
      <c r="F156" s="42">
        <v>2000</v>
      </c>
      <c r="G156" s="43"/>
      <c r="H156" s="92">
        <v>2000</v>
      </c>
    </row>
    <row r="157" spans="1:8" x14ac:dyDescent="0.2">
      <c r="A157" s="6"/>
      <c r="B157" s="10"/>
      <c r="C157" s="22" t="s">
        <v>230</v>
      </c>
      <c r="D157" s="25" t="s">
        <v>231</v>
      </c>
      <c r="E157" s="13"/>
      <c r="F157" s="45">
        <v>304090.40000000002</v>
      </c>
      <c r="G157" s="46"/>
      <c r="H157" s="93">
        <f>F157+G157</f>
        <v>304090.40000000002</v>
      </c>
    </row>
    <row r="158" spans="1:8" ht="22.5" x14ac:dyDescent="0.2">
      <c r="A158" s="6"/>
      <c r="B158" s="10"/>
      <c r="C158" s="21"/>
      <c r="D158" s="21" t="s">
        <v>93</v>
      </c>
      <c r="E158" s="18" t="s">
        <v>232</v>
      </c>
      <c r="F158" s="42">
        <v>1210</v>
      </c>
      <c r="G158" s="43"/>
      <c r="H158" s="92">
        <v>1210</v>
      </c>
    </row>
    <row r="159" spans="1:8" ht="22.5" x14ac:dyDescent="0.2">
      <c r="A159" s="6"/>
      <c r="B159" s="10"/>
      <c r="C159" s="21"/>
      <c r="D159" s="21" t="s">
        <v>67</v>
      </c>
      <c r="E159" s="18" t="s">
        <v>233</v>
      </c>
      <c r="F159" s="42">
        <v>10209.4</v>
      </c>
      <c r="G159" s="43"/>
      <c r="H159" s="92">
        <v>10209.4</v>
      </c>
    </row>
    <row r="160" spans="1:8" ht="36.75" customHeight="1" x14ac:dyDescent="0.2">
      <c r="A160" s="6"/>
      <c r="B160" s="10"/>
      <c r="C160" s="21"/>
      <c r="D160" s="21" t="s">
        <v>222</v>
      </c>
      <c r="E160" s="18" t="s">
        <v>234</v>
      </c>
      <c r="F160" s="42">
        <v>15000</v>
      </c>
      <c r="G160" s="43"/>
      <c r="H160" s="92">
        <v>15000</v>
      </c>
    </row>
    <row r="161" spans="1:8" x14ac:dyDescent="0.2">
      <c r="A161" s="6"/>
      <c r="B161" s="10"/>
      <c r="C161" s="21"/>
      <c r="D161" s="21" t="s">
        <v>12</v>
      </c>
      <c r="E161" s="18" t="s">
        <v>235</v>
      </c>
      <c r="F161" s="42">
        <v>45000</v>
      </c>
      <c r="G161" s="43"/>
      <c r="H161" s="92">
        <v>45000</v>
      </c>
    </row>
    <row r="162" spans="1:8" x14ac:dyDescent="0.2">
      <c r="A162" s="6"/>
      <c r="B162" s="10"/>
      <c r="C162" s="21"/>
      <c r="D162" s="21" t="s">
        <v>69</v>
      </c>
      <c r="E162" s="18" t="s">
        <v>236</v>
      </c>
      <c r="F162" s="42">
        <v>5000</v>
      </c>
      <c r="G162" s="43"/>
      <c r="H162" s="92">
        <v>5000</v>
      </c>
    </row>
    <row r="163" spans="1:8" x14ac:dyDescent="0.2">
      <c r="A163" s="6"/>
      <c r="B163" s="10"/>
      <c r="C163" s="21"/>
      <c r="D163" s="21" t="s">
        <v>87</v>
      </c>
      <c r="E163" s="18" t="s">
        <v>197</v>
      </c>
      <c r="F163" s="42">
        <v>22500</v>
      </c>
      <c r="G163" s="43"/>
      <c r="H163" s="92">
        <v>22500</v>
      </c>
    </row>
    <row r="164" spans="1:8" x14ac:dyDescent="0.2">
      <c r="A164" s="6"/>
      <c r="B164" s="10"/>
      <c r="C164" s="21"/>
      <c r="D164" s="21" t="s">
        <v>200</v>
      </c>
      <c r="E164" s="18" t="s">
        <v>237</v>
      </c>
      <c r="F164" s="42">
        <v>65000</v>
      </c>
      <c r="G164" s="43"/>
      <c r="H164" s="92">
        <v>65000</v>
      </c>
    </row>
    <row r="165" spans="1:8" ht="33.75" x14ac:dyDescent="0.2">
      <c r="A165" s="6"/>
      <c r="B165" s="10"/>
      <c r="C165" s="21"/>
      <c r="D165" s="21" t="s">
        <v>162</v>
      </c>
      <c r="E165" s="18" t="s">
        <v>238</v>
      </c>
      <c r="F165" s="42">
        <v>58000</v>
      </c>
      <c r="G165" s="43"/>
      <c r="H165" s="92">
        <v>58000</v>
      </c>
    </row>
    <row r="166" spans="1:8" ht="22.5" x14ac:dyDescent="0.2">
      <c r="A166" s="6"/>
      <c r="B166" s="10"/>
      <c r="C166" s="21"/>
      <c r="D166" s="21" t="s">
        <v>38</v>
      </c>
      <c r="E166" s="18" t="s">
        <v>239</v>
      </c>
      <c r="F166" s="42">
        <v>82171</v>
      </c>
      <c r="G166" s="43"/>
      <c r="H166" s="92">
        <v>82171</v>
      </c>
    </row>
    <row r="167" spans="1:8" x14ac:dyDescent="0.2">
      <c r="A167" s="6"/>
      <c r="B167" s="10" t="s">
        <v>240</v>
      </c>
      <c r="C167" s="112" t="s">
        <v>241</v>
      </c>
      <c r="D167" s="112"/>
      <c r="E167" s="112"/>
      <c r="F167" s="42"/>
      <c r="G167" s="43"/>
      <c r="H167" s="92"/>
    </row>
    <row r="168" spans="1:8" x14ac:dyDescent="0.2">
      <c r="A168" s="6"/>
      <c r="B168" s="10"/>
      <c r="C168" s="22" t="s">
        <v>242</v>
      </c>
      <c r="D168" s="25" t="s">
        <v>243</v>
      </c>
      <c r="E168" s="13"/>
      <c r="F168" s="45">
        <v>1482250</v>
      </c>
      <c r="G168" s="46"/>
      <c r="H168" s="93">
        <f>F168+G168</f>
        <v>1482250</v>
      </c>
    </row>
    <row r="169" spans="1:8" x14ac:dyDescent="0.2">
      <c r="A169" s="6"/>
      <c r="B169" s="10"/>
      <c r="C169" s="21"/>
      <c r="D169" s="21" t="s">
        <v>69</v>
      </c>
      <c r="E169" s="18" t="s">
        <v>244</v>
      </c>
      <c r="F169" s="42">
        <v>1482250</v>
      </c>
      <c r="G169" s="43"/>
      <c r="H169" s="92"/>
    </row>
    <row r="170" spans="1:8" x14ac:dyDescent="0.2">
      <c r="A170" s="6"/>
      <c r="B170" s="10"/>
      <c r="C170" s="22" t="s">
        <v>245</v>
      </c>
      <c r="D170" s="25" t="s">
        <v>246</v>
      </c>
      <c r="E170" s="13"/>
      <c r="F170" s="45">
        <v>40000</v>
      </c>
      <c r="G170" s="46"/>
      <c r="H170" s="93">
        <f>F170+G170</f>
        <v>40000</v>
      </c>
    </row>
    <row r="171" spans="1:8" ht="22.5" x14ac:dyDescent="0.2">
      <c r="A171" s="6"/>
      <c r="B171" s="10"/>
      <c r="C171" s="21"/>
      <c r="D171" s="21" t="s">
        <v>38</v>
      </c>
      <c r="E171" s="18" t="s">
        <v>247</v>
      </c>
      <c r="F171" s="42">
        <v>40000</v>
      </c>
      <c r="G171" s="43"/>
      <c r="H171" s="92"/>
    </row>
    <row r="172" spans="1:8" x14ac:dyDescent="0.2">
      <c r="A172" s="6"/>
      <c r="B172" s="10"/>
      <c r="C172" s="22" t="s">
        <v>248</v>
      </c>
      <c r="D172" s="25" t="s">
        <v>249</v>
      </c>
      <c r="E172" s="13"/>
      <c r="F172" s="45">
        <v>94842.57</v>
      </c>
      <c r="G172" s="46"/>
      <c r="H172" s="93">
        <f>F172+G172</f>
        <v>94842.57</v>
      </c>
    </row>
    <row r="173" spans="1:8" ht="22.5" x14ac:dyDescent="0.2">
      <c r="A173" s="6"/>
      <c r="B173" s="10"/>
      <c r="C173" s="21"/>
      <c r="D173" s="21" t="s">
        <v>250</v>
      </c>
      <c r="E173" s="18" t="s">
        <v>251</v>
      </c>
      <c r="F173" s="42">
        <v>92210.82</v>
      </c>
      <c r="G173" s="43"/>
      <c r="H173" s="92">
        <v>92210.82</v>
      </c>
    </row>
    <row r="174" spans="1:8" ht="22.5" x14ac:dyDescent="0.2">
      <c r="A174" s="6"/>
      <c r="B174" s="10"/>
      <c r="C174" s="21"/>
      <c r="D174" s="21" t="s">
        <v>69</v>
      </c>
      <c r="E174" s="18" t="s">
        <v>252</v>
      </c>
      <c r="F174" s="42">
        <v>2631.75</v>
      </c>
      <c r="G174" s="43"/>
      <c r="H174" s="92">
        <v>2631.75</v>
      </c>
    </row>
    <row r="175" spans="1:8" x14ac:dyDescent="0.2">
      <c r="A175" s="6"/>
      <c r="B175" s="10"/>
      <c r="C175" s="22" t="s">
        <v>253</v>
      </c>
      <c r="D175" s="25" t="s">
        <v>254</v>
      </c>
      <c r="E175" s="13"/>
      <c r="F175" s="45">
        <v>2681912.71</v>
      </c>
      <c r="G175" s="46"/>
      <c r="H175" s="93">
        <f>F175+G175</f>
        <v>2681912.71</v>
      </c>
    </row>
    <row r="176" spans="1:8" ht="33.75" x14ac:dyDescent="0.2">
      <c r="A176" s="6"/>
      <c r="B176" s="10"/>
      <c r="C176" s="21"/>
      <c r="D176" s="21" t="s">
        <v>205</v>
      </c>
      <c r="E176" s="18" t="s">
        <v>255</v>
      </c>
      <c r="F176" s="42">
        <v>50000</v>
      </c>
      <c r="G176" s="43"/>
      <c r="H176" s="92">
        <v>50000</v>
      </c>
    </row>
    <row r="177" spans="1:8" ht="40.5" customHeight="1" x14ac:dyDescent="0.2">
      <c r="A177" s="6"/>
      <c r="B177" s="10"/>
      <c r="C177" s="21"/>
      <c r="D177" s="18" t="s">
        <v>256</v>
      </c>
      <c r="E177" s="18" t="s">
        <v>257</v>
      </c>
      <c r="F177" s="42">
        <v>41944.06</v>
      </c>
      <c r="G177" s="43"/>
      <c r="H177" s="92">
        <v>41944.06</v>
      </c>
    </row>
    <row r="178" spans="1:8" ht="33.75" x14ac:dyDescent="0.2">
      <c r="A178" s="6"/>
      <c r="B178" s="10"/>
      <c r="C178" s="21"/>
      <c r="D178" s="18" t="s">
        <v>122</v>
      </c>
      <c r="E178" s="18" t="s">
        <v>258</v>
      </c>
      <c r="F178" s="42">
        <v>18050</v>
      </c>
      <c r="G178" s="43"/>
      <c r="H178" s="92">
        <v>18050</v>
      </c>
    </row>
    <row r="179" spans="1:8" x14ac:dyDescent="0.2">
      <c r="A179" s="6"/>
      <c r="B179" s="10"/>
      <c r="C179" s="21"/>
      <c r="D179" s="18" t="s">
        <v>250</v>
      </c>
      <c r="E179" s="18" t="s">
        <v>259</v>
      </c>
      <c r="F179" s="42">
        <v>67256.83</v>
      </c>
      <c r="G179" s="43"/>
      <c r="H179" s="92">
        <v>67256.83</v>
      </c>
    </row>
    <row r="180" spans="1:8" ht="22.5" x14ac:dyDescent="0.2">
      <c r="A180" s="6"/>
      <c r="B180" s="10"/>
      <c r="C180" s="21"/>
      <c r="D180" s="18" t="s">
        <v>124</v>
      </c>
      <c r="E180" s="18" t="s">
        <v>260</v>
      </c>
      <c r="F180" s="42">
        <v>9000</v>
      </c>
      <c r="G180" s="43"/>
      <c r="H180" s="92">
        <v>9000</v>
      </c>
    </row>
    <row r="181" spans="1:8" ht="22.5" x14ac:dyDescent="0.2">
      <c r="A181" s="6"/>
      <c r="B181" s="10"/>
      <c r="C181" s="21"/>
      <c r="D181" s="18" t="s">
        <v>126</v>
      </c>
      <c r="E181" s="18" t="s">
        <v>261</v>
      </c>
      <c r="F181" s="42">
        <v>18000</v>
      </c>
      <c r="G181" s="43"/>
      <c r="H181" s="92">
        <v>18000</v>
      </c>
    </row>
    <row r="182" spans="1:8" ht="45" x14ac:dyDescent="0.2">
      <c r="A182" s="6"/>
      <c r="B182" s="10"/>
      <c r="C182" s="21"/>
      <c r="D182" s="18" t="s">
        <v>69</v>
      </c>
      <c r="E182" s="18" t="s">
        <v>262</v>
      </c>
      <c r="F182" s="42">
        <v>150000</v>
      </c>
      <c r="G182" s="43"/>
      <c r="H182" s="92">
        <v>150000</v>
      </c>
    </row>
    <row r="183" spans="1:8" x14ac:dyDescent="0.2">
      <c r="A183" s="6"/>
      <c r="B183" s="10"/>
      <c r="C183" s="21"/>
      <c r="D183" s="18" t="s">
        <v>87</v>
      </c>
      <c r="E183" s="18" t="s">
        <v>263</v>
      </c>
      <c r="F183" s="42">
        <v>59000</v>
      </c>
      <c r="G183" s="43"/>
      <c r="H183" s="92">
        <v>59000</v>
      </c>
    </row>
    <row r="184" spans="1:8" ht="45" x14ac:dyDescent="0.2">
      <c r="A184" s="6"/>
      <c r="B184" s="10"/>
      <c r="C184" s="21"/>
      <c r="D184" s="18" t="s">
        <v>79</v>
      </c>
      <c r="E184" s="18" t="s">
        <v>264</v>
      </c>
      <c r="F184" s="42">
        <v>2234693.8199999998</v>
      </c>
      <c r="G184" s="43"/>
      <c r="H184" s="92">
        <v>2234693.8199999998</v>
      </c>
    </row>
    <row r="185" spans="1:8" x14ac:dyDescent="0.2">
      <c r="A185" s="6"/>
      <c r="B185" s="10"/>
      <c r="C185" s="21"/>
      <c r="D185" s="18" t="s">
        <v>162</v>
      </c>
      <c r="E185" s="18" t="s">
        <v>265</v>
      </c>
      <c r="F185" s="42">
        <v>968</v>
      </c>
      <c r="G185" s="43"/>
      <c r="H185" s="92">
        <v>968</v>
      </c>
    </row>
    <row r="186" spans="1:8" x14ac:dyDescent="0.2">
      <c r="A186" s="6"/>
      <c r="B186" s="10"/>
      <c r="C186" s="21"/>
      <c r="D186" s="18" t="s">
        <v>45</v>
      </c>
      <c r="E186" s="18" t="s">
        <v>266</v>
      </c>
      <c r="F186" s="42">
        <v>33000</v>
      </c>
      <c r="G186" s="43"/>
      <c r="H186" s="92">
        <v>33000</v>
      </c>
    </row>
    <row r="187" spans="1:8" x14ac:dyDescent="0.2">
      <c r="A187" s="6"/>
      <c r="B187" s="10"/>
      <c r="C187" s="22" t="s">
        <v>267</v>
      </c>
      <c r="D187" s="25" t="s">
        <v>268</v>
      </c>
      <c r="E187" s="13"/>
      <c r="F187" s="45">
        <v>531348.80000000005</v>
      </c>
      <c r="G187" s="46"/>
      <c r="H187" s="93">
        <f>F187+G187</f>
        <v>531348.80000000005</v>
      </c>
    </row>
    <row r="188" spans="1:8" ht="22.5" x14ac:dyDescent="0.2">
      <c r="A188" s="6"/>
      <c r="B188" s="10"/>
      <c r="C188" s="21"/>
      <c r="D188" s="21" t="s">
        <v>93</v>
      </c>
      <c r="E188" s="18" t="s">
        <v>269</v>
      </c>
      <c r="F188" s="42">
        <v>239024.58</v>
      </c>
      <c r="G188" s="43"/>
      <c r="H188" s="92">
        <v>239029.8</v>
      </c>
    </row>
    <row r="189" spans="1:8" ht="22.5" x14ac:dyDescent="0.2">
      <c r="A189" s="6"/>
      <c r="B189" s="10"/>
      <c r="C189" s="21"/>
      <c r="D189" s="21" t="s">
        <v>45</v>
      </c>
      <c r="E189" s="18" t="s">
        <v>270</v>
      </c>
      <c r="F189" s="42">
        <v>275319</v>
      </c>
      <c r="G189" s="43"/>
      <c r="H189" s="92">
        <v>275319</v>
      </c>
    </row>
    <row r="190" spans="1:8" x14ac:dyDescent="0.2">
      <c r="A190" s="6"/>
      <c r="B190" s="10"/>
      <c r="C190" s="21"/>
      <c r="D190" s="21" t="s">
        <v>97</v>
      </c>
      <c r="E190" s="18" t="s">
        <v>271</v>
      </c>
      <c r="F190" s="42">
        <v>17000</v>
      </c>
      <c r="G190" s="43"/>
      <c r="H190" s="92">
        <v>17000</v>
      </c>
    </row>
    <row r="191" spans="1:8" x14ac:dyDescent="0.2">
      <c r="A191" s="6" t="s">
        <v>272</v>
      </c>
      <c r="B191" s="112" t="s">
        <v>273</v>
      </c>
      <c r="C191" s="112"/>
      <c r="D191" s="112"/>
      <c r="E191" s="112"/>
      <c r="F191" s="7"/>
      <c r="G191" s="8"/>
      <c r="H191" s="92"/>
    </row>
    <row r="192" spans="1:8" x14ac:dyDescent="0.2">
      <c r="A192" s="6"/>
      <c r="B192" s="10" t="s">
        <v>274</v>
      </c>
      <c r="C192" s="112" t="s">
        <v>275</v>
      </c>
      <c r="D192" s="112"/>
      <c r="E192" s="112"/>
      <c r="F192" s="19"/>
      <c r="G192" s="8"/>
      <c r="H192" s="92"/>
    </row>
    <row r="193" spans="1:8" x14ac:dyDescent="0.2">
      <c r="A193" s="6"/>
      <c r="B193" s="10"/>
      <c r="C193" s="22" t="s">
        <v>276</v>
      </c>
      <c r="D193" s="25" t="s">
        <v>275</v>
      </c>
      <c r="E193" s="13"/>
      <c r="F193" s="45">
        <v>505750</v>
      </c>
      <c r="G193" s="46"/>
      <c r="H193" s="93">
        <f>F193+G193</f>
        <v>505750</v>
      </c>
    </row>
    <row r="194" spans="1:8" x14ac:dyDescent="0.2">
      <c r="A194" s="6"/>
      <c r="B194" s="10"/>
      <c r="C194" s="21"/>
      <c r="D194" s="21" t="s">
        <v>277</v>
      </c>
      <c r="E194" s="18" t="s">
        <v>278</v>
      </c>
      <c r="F194" s="7">
        <v>2000</v>
      </c>
      <c r="G194" s="8"/>
      <c r="H194" s="92">
        <v>2000</v>
      </c>
    </row>
    <row r="195" spans="1:8" x14ac:dyDescent="0.2">
      <c r="A195" s="6"/>
      <c r="B195" s="10"/>
      <c r="C195" s="21"/>
      <c r="D195" s="18" t="s">
        <v>279</v>
      </c>
      <c r="E195" s="18" t="s">
        <v>280</v>
      </c>
      <c r="F195" s="7">
        <v>1000</v>
      </c>
      <c r="G195" s="8"/>
      <c r="H195" s="92">
        <v>1000</v>
      </c>
    </row>
    <row r="196" spans="1:8" x14ac:dyDescent="0.2">
      <c r="A196" s="6"/>
      <c r="B196" s="10"/>
      <c r="C196" s="21"/>
      <c r="D196" s="18" t="s">
        <v>217</v>
      </c>
      <c r="E196" s="18" t="s">
        <v>281</v>
      </c>
      <c r="F196" s="7">
        <v>35000</v>
      </c>
      <c r="G196" s="8"/>
      <c r="H196" s="92">
        <v>35000</v>
      </c>
    </row>
    <row r="197" spans="1:8" ht="33.75" x14ac:dyDescent="0.2">
      <c r="A197" s="6"/>
      <c r="B197" s="10"/>
      <c r="C197" s="21"/>
      <c r="D197" s="18" t="s">
        <v>67</v>
      </c>
      <c r="E197" s="18" t="s">
        <v>282</v>
      </c>
      <c r="F197" s="7">
        <v>11000</v>
      </c>
      <c r="G197" s="8"/>
      <c r="H197" s="92">
        <v>11000</v>
      </c>
    </row>
    <row r="198" spans="1:8" ht="33.75" x14ac:dyDescent="0.2">
      <c r="A198" s="6"/>
      <c r="B198" s="10"/>
      <c r="C198" s="21"/>
      <c r="D198" s="18" t="s">
        <v>222</v>
      </c>
      <c r="E198" s="18" t="s">
        <v>282</v>
      </c>
      <c r="F198" s="7">
        <v>6000</v>
      </c>
      <c r="G198" s="8"/>
      <c r="H198" s="92">
        <v>6000</v>
      </c>
    </row>
    <row r="199" spans="1:8" ht="33.75" x14ac:dyDescent="0.2">
      <c r="A199" s="6"/>
      <c r="B199" s="10"/>
      <c r="C199" s="21"/>
      <c r="D199" s="18" t="s">
        <v>12</v>
      </c>
      <c r="E199" s="18" t="s">
        <v>283</v>
      </c>
      <c r="F199" s="7">
        <v>90000</v>
      </c>
      <c r="G199" s="8"/>
      <c r="H199" s="92">
        <v>90000</v>
      </c>
    </row>
    <row r="200" spans="1:8" ht="22.5" x14ac:dyDescent="0.2">
      <c r="A200" s="6"/>
      <c r="B200" s="10"/>
      <c r="C200" s="21"/>
      <c r="D200" s="18" t="s">
        <v>69</v>
      </c>
      <c r="E200" s="18" t="s">
        <v>284</v>
      </c>
      <c r="F200" s="7">
        <v>750</v>
      </c>
      <c r="G200" s="8"/>
      <c r="H200" s="92">
        <v>750</v>
      </c>
    </row>
    <row r="201" spans="1:8" x14ac:dyDescent="0.2">
      <c r="A201" s="6"/>
      <c r="B201" s="10"/>
      <c r="C201" s="21"/>
      <c r="D201" s="18" t="s">
        <v>200</v>
      </c>
      <c r="E201" s="18" t="s">
        <v>285</v>
      </c>
      <c r="F201" s="7">
        <v>330000</v>
      </c>
      <c r="G201" s="8"/>
      <c r="H201" s="92">
        <v>330000</v>
      </c>
    </row>
    <row r="202" spans="1:8" x14ac:dyDescent="0.2">
      <c r="A202" s="6"/>
      <c r="B202" s="10"/>
      <c r="C202" s="21"/>
      <c r="D202" s="18" t="s">
        <v>227</v>
      </c>
      <c r="E202" s="18" t="s">
        <v>285</v>
      </c>
      <c r="F202" s="7">
        <v>28000</v>
      </c>
      <c r="G202" s="8"/>
      <c r="H202" s="92">
        <v>28000</v>
      </c>
    </row>
    <row r="203" spans="1:8" ht="22.5" x14ac:dyDescent="0.2">
      <c r="A203" s="6"/>
      <c r="B203" s="10"/>
      <c r="C203" s="21"/>
      <c r="D203" s="18" t="s">
        <v>38</v>
      </c>
      <c r="E203" s="18" t="s">
        <v>286</v>
      </c>
      <c r="F203" s="7">
        <v>2000</v>
      </c>
      <c r="G203" s="8"/>
      <c r="H203" s="92">
        <v>2000</v>
      </c>
    </row>
    <row r="204" spans="1:8" x14ac:dyDescent="0.2">
      <c r="A204" s="6"/>
      <c r="B204" s="10" t="s">
        <v>287</v>
      </c>
      <c r="C204" s="112" t="s">
        <v>288</v>
      </c>
      <c r="D204" s="112"/>
      <c r="E204" s="112"/>
      <c r="F204" s="7"/>
      <c r="G204" s="8"/>
      <c r="H204" s="92"/>
    </row>
    <row r="205" spans="1:8" x14ac:dyDescent="0.2">
      <c r="A205" s="6"/>
      <c r="B205" s="10"/>
      <c r="C205" s="22" t="s">
        <v>289</v>
      </c>
      <c r="D205" s="25" t="s">
        <v>288</v>
      </c>
      <c r="E205" s="13"/>
      <c r="F205" s="45">
        <v>500000</v>
      </c>
      <c r="G205" s="46"/>
      <c r="H205" s="93">
        <f>F205+G205</f>
        <v>500000</v>
      </c>
    </row>
    <row r="206" spans="1:8" ht="33.75" x14ac:dyDescent="0.2">
      <c r="A206" s="6"/>
      <c r="B206" s="10"/>
      <c r="C206" s="21"/>
      <c r="D206" s="21" t="s">
        <v>38</v>
      </c>
      <c r="E206" s="18" t="s">
        <v>290</v>
      </c>
      <c r="F206" s="7">
        <v>500000</v>
      </c>
      <c r="G206" s="8"/>
      <c r="H206" s="92"/>
    </row>
    <row r="207" spans="1:8" x14ac:dyDescent="0.2">
      <c r="A207" s="6"/>
      <c r="B207" s="10" t="s">
        <v>291</v>
      </c>
      <c r="C207" s="112" t="s">
        <v>292</v>
      </c>
      <c r="D207" s="112"/>
      <c r="E207" s="112"/>
      <c r="F207" s="7"/>
      <c r="G207" s="8"/>
      <c r="H207" s="92"/>
    </row>
    <row r="208" spans="1:8" x14ac:dyDescent="0.2">
      <c r="A208" s="6"/>
      <c r="B208" s="10"/>
      <c r="C208" s="22" t="s">
        <v>293</v>
      </c>
      <c r="D208" s="25" t="s">
        <v>292</v>
      </c>
      <c r="E208" s="13"/>
      <c r="F208" s="45">
        <v>9720000</v>
      </c>
      <c r="G208" s="46"/>
      <c r="H208" s="93">
        <f>F208+G208</f>
        <v>9720000</v>
      </c>
    </row>
    <row r="209" spans="1:8" ht="22.5" x14ac:dyDescent="0.2">
      <c r="A209" s="6"/>
      <c r="B209" s="10"/>
      <c r="C209" s="21"/>
      <c r="D209" s="21" t="s">
        <v>12</v>
      </c>
      <c r="E209" s="18" t="s">
        <v>294</v>
      </c>
      <c r="F209" s="7">
        <v>9700000</v>
      </c>
      <c r="G209" s="8"/>
      <c r="H209" s="92">
        <v>9700000</v>
      </c>
    </row>
    <row r="210" spans="1:8" ht="22.5" x14ac:dyDescent="0.2">
      <c r="A210" s="6"/>
      <c r="B210" s="10"/>
      <c r="C210" s="21"/>
      <c r="D210" s="21" t="s">
        <v>38</v>
      </c>
      <c r="E210" s="18" t="s">
        <v>295</v>
      </c>
      <c r="F210" s="7">
        <v>20000</v>
      </c>
      <c r="G210" s="8"/>
      <c r="H210" s="92">
        <v>20000</v>
      </c>
    </row>
    <row r="211" spans="1:8" x14ac:dyDescent="0.2">
      <c r="A211" s="6" t="s">
        <v>296</v>
      </c>
      <c r="B211" s="112" t="s">
        <v>297</v>
      </c>
      <c r="C211" s="112"/>
      <c r="D211" s="112"/>
      <c r="E211" s="112"/>
      <c r="F211" s="7"/>
      <c r="G211" s="8"/>
      <c r="H211" s="92"/>
    </row>
    <row r="212" spans="1:8" x14ac:dyDescent="0.2">
      <c r="A212" s="6"/>
      <c r="B212" s="10" t="s">
        <v>298</v>
      </c>
      <c r="C212" s="112" t="s">
        <v>299</v>
      </c>
      <c r="D212" s="112"/>
      <c r="E212" s="112"/>
      <c r="F212" s="7"/>
      <c r="G212" s="8"/>
      <c r="H212" s="92"/>
    </row>
    <row r="213" spans="1:8" x14ac:dyDescent="0.2">
      <c r="A213" s="6"/>
      <c r="B213" s="10"/>
      <c r="C213" s="22" t="s">
        <v>300</v>
      </c>
      <c r="D213" s="25" t="s">
        <v>299</v>
      </c>
      <c r="E213" s="13"/>
      <c r="F213" s="45">
        <v>1127450</v>
      </c>
      <c r="G213" s="46"/>
      <c r="H213" s="93">
        <f>F213+G213</f>
        <v>1127450</v>
      </c>
    </row>
    <row r="214" spans="1:8" ht="33.75" x14ac:dyDescent="0.2">
      <c r="A214" s="28"/>
      <c r="B214" s="55"/>
      <c r="C214" s="30"/>
      <c r="D214" s="30" t="s">
        <v>124</v>
      </c>
      <c r="E214" s="31" t="s">
        <v>301</v>
      </c>
      <c r="F214" s="62">
        <v>1127450</v>
      </c>
      <c r="G214" s="33"/>
      <c r="H214" s="94"/>
    </row>
    <row r="215" spans="1:8" s="24" customFormat="1" ht="21.95" customHeight="1" thickBot="1" x14ac:dyDescent="0.25">
      <c r="A215" s="63"/>
      <c r="B215" s="107" t="s">
        <v>302</v>
      </c>
      <c r="C215" s="108"/>
      <c r="D215" s="108"/>
      <c r="E215" s="108"/>
      <c r="F215" s="64">
        <f>F42+F46+F50+F54+F58+F64+F67+F71+F75+F77+F82+F85+F87+F89+F91+F93+F95+F97+F99+F102+F107+F110+F113+F116+F121+F126+F130+F133+F141+F143+F157+F168+F170+F172+F175+F187+F193+F205+F208+F213</f>
        <v>35276400.002999999</v>
      </c>
      <c r="G215" s="65"/>
      <c r="H215" s="97">
        <f>H42+H46+H50+H54+H58+H64+H67+H71+H75+H77+H82+H85+H87+H89+H91+H93+H95+H97+H99+H102+H107+H110+H113+H116+H121+H126+H130+H133+H141+H143+H157+H168+H170+H172+H175+H187+H193+H205+H208+H213</f>
        <v>35276400.002999999</v>
      </c>
    </row>
    <row r="216" spans="1:8" s="68" customFormat="1" ht="14.25" customHeight="1" thickTop="1" x14ac:dyDescent="0.2">
      <c r="A216" s="3" t="s">
        <v>303</v>
      </c>
      <c r="B216" s="123" t="s">
        <v>304</v>
      </c>
      <c r="C216" s="124"/>
      <c r="D216" s="124"/>
      <c r="E216" s="125"/>
      <c r="F216" s="66"/>
      <c r="G216" s="67"/>
      <c r="H216" s="98"/>
    </row>
    <row r="217" spans="1:8" s="68" customFormat="1" ht="12.75" customHeight="1" x14ac:dyDescent="0.2">
      <c r="A217" s="6" t="s">
        <v>305</v>
      </c>
      <c r="B217" s="126" t="s">
        <v>306</v>
      </c>
      <c r="C217" s="127"/>
      <c r="D217" s="127"/>
      <c r="E217" s="128"/>
      <c r="F217" s="69"/>
      <c r="G217" s="70"/>
      <c r="H217" s="99"/>
    </row>
    <row r="218" spans="1:8" s="68" customFormat="1" ht="12.75" customHeight="1" x14ac:dyDescent="0.2">
      <c r="A218" s="71"/>
      <c r="B218" s="10" t="s">
        <v>307</v>
      </c>
      <c r="C218" s="126" t="s">
        <v>308</v>
      </c>
      <c r="D218" s="127"/>
      <c r="E218" s="128"/>
      <c r="F218" s="69"/>
      <c r="G218" s="70"/>
      <c r="H218" s="99"/>
    </row>
    <row r="219" spans="1:8" x14ac:dyDescent="0.2">
      <c r="A219" s="6"/>
      <c r="B219" s="10"/>
      <c r="C219" s="22" t="s">
        <v>309</v>
      </c>
      <c r="D219" s="25" t="s">
        <v>308</v>
      </c>
      <c r="E219" s="13"/>
      <c r="F219" s="45">
        <v>4000</v>
      </c>
      <c r="G219" s="46"/>
      <c r="H219" s="93">
        <f>F219+G219</f>
        <v>4000</v>
      </c>
    </row>
    <row r="220" spans="1:8" s="68" customFormat="1" ht="38.25" customHeight="1" x14ac:dyDescent="0.2">
      <c r="A220" s="72"/>
      <c r="B220" s="73"/>
      <c r="C220" s="30"/>
      <c r="D220" s="74" t="s">
        <v>12</v>
      </c>
      <c r="E220" s="54" t="s">
        <v>310</v>
      </c>
      <c r="F220" s="62">
        <v>4000</v>
      </c>
      <c r="G220" s="75"/>
      <c r="H220" s="94"/>
    </row>
    <row r="221" spans="1:8" s="24" customFormat="1" ht="21.95" customHeight="1" thickBot="1" x14ac:dyDescent="0.25">
      <c r="A221" s="63"/>
      <c r="B221" s="107" t="s">
        <v>311</v>
      </c>
      <c r="C221" s="108"/>
      <c r="D221" s="108"/>
      <c r="E221" s="108"/>
      <c r="F221" s="64">
        <f>F219</f>
        <v>4000</v>
      </c>
      <c r="G221" s="65"/>
      <c r="H221" s="100">
        <f>H219</f>
        <v>4000</v>
      </c>
    </row>
    <row r="222" spans="1:8" ht="12" thickTop="1" x14ac:dyDescent="0.2">
      <c r="A222" s="37" t="s">
        <v>312</v>
      </c>
      <c r="B222" s="118" t="s">
        <v>313</v>
      </c>
      <c r="C222" s="118"/>
      <c r="D222" s="118"/>
      <c r="E222" s="118"/>
      <c r="F222" s="76"/>
      <c r="G222" s="77"/>
      <c r="H222" s="96"/>
    </row>
    <row r="223" spans="1:8" x14ac:dyDescent="0.2">
      <c r="A223" s="6" t="s">
        <v>314</v>
      </c>
      <c r="B223" s="112" t="s">
        <v>315</v>
      </c>
      <c r="C223" s="112"/>
      <c r="D223" s="112"/>
      <c r="E223" s="112"/>
      <c r="F223" s="7"/>
      <c r="G223" s="8"/>
      <c r="H223" s="92"/>
    </row>
    <row r="224" spans="1:8" x14ac:dyDescent="0.2">
      <c r="A224" s="6"/>
      <c r="B224" s="10" t="s">
        <v>316</v>
      </c>
      <c r="C224" s="112" t="s">
        <v>315</v>
      </c>
      <c r="D224" s="112"/>
      <c r="E224" s="112"/>
      <c r="F224" s="7"/>
      <c r="G224" s="8"/>
      <c r="H224" s="92"/>
    </row>
    <row r="225" spans="1:8" x14ac:dyDescent="0.2">
      <c r="A225" s="6"/>
      <c r="B225" s="10"/>
      <c r="C225" s="22" t="s">
        <v>317</v>
      </c>
      <c r="D225" s="25" t="s">
        <v>315</v>
      </c>
      <c r="E225" s="13"/>
      <c r="F225" s="45">
        <v>950000</v>
      </c>
      <c r="G225" s="46"/>
      <c r="H225" s="93">
        <f>F225+G225</f>
        <v>950000</v>
      </c>
    </row>
    <row r="226" spans="1:8" ht="22.5" x14ac:dyDescent="0.2">
      <c r="A226" s="6"/>
      <c r="B226" s="10"/>
      <c r="C226" s="21"/>
      <c r="D226" s="21" t="s">
        <v>69</v>
      </c>
      <c r="E226" s="18" t="s">
        <v>318</v>
      </c>
      <c r="F226" s="7">
        <v>950000</v>
      </c>
      <c r="G226" s="8"/>
      <c r="H226" s="92"/>
    </row>
    <row r="227" spans="1:8" x14ac:dyDescent="0.2">
      <c r="A227" s="6" t="s">
        <v>319</v>
      </c>
      <c r="B227" s="112" t="s">
        <v>320</v>
      </c>
      <c r="C227" s="112"/>
      <c r="D227" s="112"/>
      <c r="E227" s="112"/>
      <c r="F227" s="7"/>
      <c r="G227" s="8"/>
      <c r="H227" s="92"/>
    </row>
    <row r="228" spans="1:8" x14ac:dyDescent="0.2">
      <c r="A228" s="6"/>
      <c r="B228" s="10" t="s">
        <v>321</v>
      </c>
      <c r="C228" s="119" t="s">
        <v>320</v>
      </c>
      <c r="D228" s="120"/>
      <c r="E228" s="121"/>
      <c r="F228" s="7"/>
      <c r="G228" s="8"/>
      <c r="H228" s="92"/>
    </row>
    <row r="229" spans="1:8" x14ac:dyDescent="0.2">
      <c r="A229" s="6"/>
      <c r="B229" s="10"/>
      <c r="C229" s="22" t="s">
        <v>322</v>
      </c>
      <c r="D229" s="25" t="s">
        <v>323</v>
      </c>
      <c r="E229" s="13"/>
      <c r="F229" s="45">
        <v>18000</v>
      </c>
      <c r="G229" s="46"/>
      <c r="H229" s="93">
        <f>F229+G229</f>
        <v>18000</v>
      </c>
    </row>
    <row r="230" spans="1:8" ht="22.5" x14ac:dyDescent="0.2">
      <c r="A230" s="48"/>
      <c r="B230" s="49"/>
      <c r="C230" s="50"/>
      <c r="D230" s="78" t="s">
        <v>87</v>
      </c>
      <c r="E230" s="47" t="s">
        <v>324</v>
      </c>
      <c r="F230" s="40">
        <v>18000</v>
      </c>
      <c r="G230" s="41"/>
      <c r="H230" s="96"/>
    </row>
    <row r="231" spans="1:8" x14ac:dyDescent="0.2">
      <c r="A231" s="6"/>
      <c r="B231" s="10"/>
      <c r="C231" s="22" t="s">
        <v>325</v>
      </c>
      <c r="D231" s="25" t="s">
        <v>326</v>
      </c>
      <c r="E231" s="13"/>
      <c r="F231" s="45">
        <v>9406350</v>
      </c>
      <c r="G231" s="46"/>
      <c r="H231" s="93">
        <f>F231+G231</f>
        <v>9406350</v>
      </c>
    </row>
    <row r="232" spans="1:8" ht="22.5" x14ac:dyDescent="0.2">
      <c r="A232" s="79"/>
      <c r="B232" s="80"/>
      <c r="C232" s="78"/>
      <c r="D232" s="78" t="s">
        <v>12</v>
      </c>
      <c r="E232" s="47" t="s">
        <v>327</v>
      </c>
      <c r="F232" s="81">
        <v>9406344.8499999996</v>
      </c>
      <c r="G232" s="82"/>
      <c r="H232" s="101"/>
    </row>
    <row r="233" spans="1:8" x14ac:dyDescent="0.2">
      <c r="A233" s="6"/>
      <c r="B233" s="10"/>
      <c r="C233" s="22" t="s">
        <v>328</v>
      </c>
      <c r="D233" s="25" t="s">
        <v>329</v>
      </c>
      <c r="E233" s="13"/>
      <c r="F233" s="45">
        <v>307180</v>
      </c>
      <c r="G233" s="46"/>
      <c r="H233" s="93">
        <f>F233+G233</f>
        <v>307180</v>
      </c>
    </row>
    <row r="234" spans="1:8" x14ac:dyDescent="0.2">
      <c r="A234" s="6"/>
      <c r="B234" s="10"/>
      <c r="C234" s="21"/>
      <c r="D234" s="21" t="s">
        <v>67</v>
      </c>
      <c r="E234" s="58" t="s">
        <v>330</v>
      </c>
      <c r="F234" s="7">
        <v>44280</v>
      </c>
      <c r="G234" s="8"/>
      <c r="H234" s="92">
        <v>44280</v>
      </c>
    </row>
    <row r="235" spans="1:8" ht="22.5" x14ac:dyDescent="0.2">
      <c r="A235" s="6"/>
      <c r="B235" s="10"/>
      <c r="C235" s="21"/>
      <c r="D235" s="21" t="s">
        <v>12</v>
      </c>
      <c r="E235" s="58" t="s">
        <v>331</v>
      </c>
      <c r="F235" s="7">
        <v>262900</v>
      </c>
      <c r="G235" s="8"/>
      <c r="H235" s="92">
        <v>262900</v>
      </c>
    </row>
    <row r="236" spans="1:8" s="24" customFormat="1" ht="21.95" customHeight="1" thickBot="1" x14ac:dyDescent="0.25">
      <c r="A236" s="63"/>
      <c r="B236" s="107" t="s">
        <v>332</v>
      </c>
      <c r="C236" s="108"/>
      <c r="D236" s="108"/>
      <c r="E236" s="108"/>
      <c r="F236" s="64">
        <f>F225+F229+F231+F233</f>
        <v>10681530</v>
      </c>
      <c r="G236" s="65"/>
      <c r="H236" s="100">
        <f>H225+H229+H231+H233</f>
        <v>10681530</v>
      </c>
    </row>
    <row r="237" spans="1:8" ht="12.75" customHeight="1" thickTop="1" x14ac:dyDescent="0.2">
      <c r="A237" s="37" t="s">
        <v>333</v>
      </c>
      <c r="B237" s="118" t="s">
        <v>334</v>
      </c>
      <c r="C237" s="118"/>
      <c r="D237" s="118"/>
      <c r="E237" s="118"/>
      <c r="F237" s="40"/>
      <c r="G237" s="41"/>
      <c r="H237" s="96"/>
    </row>
    <row r="238" spans="1:8" ht="12.75" customHeight="1" x14ac:dyDescent="0.2">
      <c r="A238" s="6" t="s">
        <v>335</v>
      </c>
      <c r="B238" s="122" t="s">
        <v>336</v>
      </c>
      <c r="C238" s="122"/>
      <c r="D238" s="122"/>
      <c r="E238" s="122"/>
      <c r="F238" s="7"/>
      <c r="G238" s="8"/>
      <c r="H238" s="92"/>
    </row>
    <row r="239" spans="1:8" ht="12.75" customHeight="1" x14ac:dyDescent="0.2">
      <c r="A239" s="6" t="s">
        <v>337</v>
      </c>
      <c r="B239" s="83" t="s">
        <v>338</v>
      </c>
      <c r="C239" s="119" t="s">
        <v>336</v>
      </c>
      <c r="D239" s="120"/>
      <c r="E239" s="121"/>
      <c r="F239" s="19"/>
      <c r="G239" s="8"/>
      <c r="H239" s="92"/>
    </row>
    <row r="240" spans="1:8" x14ac:dyDescent="0.2">
      <c r="A240" s="6"/>
      <c r="B240" s="10"/>
      <c r="C240" s="22" t="s">
        <v>339</v>
      </c>
      <c r="D240" s="25" t="s">
        <v>336</v>
      </c>
      <c r="E240" s="13"/>
      <c r="F240" s="45">
        <v>495000</v>
      </c>
      <c r="G240" s="46"/>
      <c r="H240" s="93">
        <f>F240+G240</f>
        <v>495000</v>
      </c>
    </row>
    <row r="241" spans="1:8" ht="41.25" customHeight="1" x14ac:dyDescent="0.2">
      <c r="A241" s="6"/>
      <c r="B241" s="83"/>
      <c r="C241" s="60"/>
      <c r="D241" s="60" t="s">
        <v>69</v>
      </c>
      <c r="E241" s="18" t="s">
        <v>340</v>
      </c>
      <c r="F241" s="7">
        <v>200000</v>
      </c>
      <c r="G241" s="8"/>
      <c r="H241" s="92">
        <v>200000</v>
      </c>
    </row>
    <row r="242" spans="1:8" ht="36.75" customHeight="1" x14ac:dyDescent="0.2">
      <c r="A242" s="6"/>
      <c r="B242" s="83"/>
      <c r="C242" s="60"/>
      <c r="D242" s="60" t="s">
        <v>79</v>
      </c>
      <c r="E242" s="18" t="s">
        <v>341</v>
      </c>
      <c r="F242" s="7">
        <v>295000</v>
      </c>
      <c r="G242" s="8"/>
      <c r="H242" s="92">
        <v>295000</v>
      </c>
    </row>
    <row r="243" spans="1:8" ht="12.75" customHeight="1" x14ac:dyDescent="0.2">
      <c r="A243" s="6"/>
      <c r="B243" s="83" t="s">
        <v>342</v>
      </c>
      <c r="C243" s="119" t="s">
        <v>343</v>
      </c>
      <c r="D243" s="120"/>
      <c r="E243" s="121"/>
      <c r="F243" s="19"/>
      <c r="G243" s="8"/>
      <c r="H243" s="92"/>
    </row>
    <row r="244" spans="1:8" x14ac:dyDescent="0.2">
      <c r="A244" s="6"/>
      <c r="B244" s="10"/>
      <c r="C244" s="22" t="s">
        <v>344</v>
      </c>
      <c r="D244" s="25" t="s">
        <v>343</v>
      </c>
      <c r="E244" s="13"/>
      <c r="F244" s="45">
        <v>300000</v>
      </c>
      <c r="G244" s="46"/>
      <c r="H244" s="93">
        <f>F244+G244</f>
        <v>300000</v>
      </c>
    </row>
    <row r="245" spans="1:8" ht="21.75" customHeight="1" x14ac:dyDescent="0.2">
      <c r="A245" s="6"/>
      <c r="B245" s="83"/>
      <c r="C245" s="60"/>
      <c r="D245" s="60" t="s">
        <v>87</v>
      </c>
      <c r="E245" s="47" t="s">
        <v>345</v>
      </c>
      <c r="F245" s="7">
        <v>300000</v>
      </c>
      <c r="G245" s="8"/>
      <c r="H245" s="92"/>
    </row>
    <row r="246" spans="1:8" ht="12.75" customHeight="1" x14ac:dyDescent="0.2">
      <c r="A246" s="6"/>
      <c r="B246" s="83" t="s">
        <v>346</v>
      </c>
      <c r="C246" s="119" t="s">
        <v>347</v>
      </c>
      <c r="D246" s="120"/>
      <c r="E246" s="121"/>
      <c r="F246" s="7"/>
      <c r="G246" s="8"/>
      <c r="H246" s="92"/>
    </row>
    <row r="247" spans="1:8" x14ac:dyDescent="0.2">
      <c r="A247" s="6"/>
      <c r="B247" s="10"/>
      <c r="C247" s="22" t="s">
        <v>348</v>
      </c>
      <c r="D247" s="25" t="s">
        <v>347</v>
      </c>
      <c r="E247" s="13"/>
      <c r="F247" s="45">
        <v>162820</v>
      </c>
      <c r="G247" s="46"/>
      <c r="H247" s="93">
        <f>F247+G247</f>
        <v>162820</v>
      </c>
    </row>
    <row r="248" spans="1:8" ht="30" customHeight="1" x14ac:dyDescent="0.2">
      <c r="A248" s="6"/>
      <c r="B248" s="83"/>
      <c r="C248" s="60"/>
      <c r="D248" s="60" t="s">
        <v>126</v>
      </c>
      <c r="E248" s="18" t="s">
        <v>349</v>
      </c>
      <c r="F248" s="7">
        <v>82820</v>
      </c>
      <c r="G248" s="8"/>
      <c r="H248" s="92">
        <v>82820</v>
      </c>
    </row>
    <row r="249" spans="1:8" ht="45.75" customHeight="1" x14ac:dyDescent="0.2">
      <c r="A249" s="6"/>
      <c r="B249" s="83"/>
      <c r="C249" s="60"/>
      <c r="D249" s="60" t="s">
        <v>87</v>
      </c>
      <c r="E249" s="47" t="s">
        <v>350</v>
      </c>
      <c r="F249" s="7">
        <v>80000</v>
      </c>
      <c r="G249" s="8"/>
      <c r="H249" s="92">
        <v>80000</v>
      </c>
    </row>
    <row r="250" spans="1:8" ht="15.75" customHeight="1" x14ac:dyDescent="0.2">
      <c r="A250" s="6" t="s">
        <v>351</v>
      </c>
      <c r="B250" s="115" t="s">
        <v>352</v>
      </c>
      <c r="C250" s="116"/>
      <c r="D250" s="116"/>
      <c r="E250" s="117"/>
      <c r="F250" s="7"/>
      <c r="G250" s="8"/>
      <c r="H250" s="92"/>
    </row>
    <row r="251" spans="1:8" ht="11.25" customHeight="1" x14ac:dyDescent="0.2">
      <c r="A251" s="6"/>
      <c r="B251" s="60" t="s">
        <v>353</v>
      </c>
      <c r="C251" s="110" t="s">
        <v>352</v>
      </c>
      <c r="D251" s="110"/>
      <c r="E251" s="110"/>
      <c r="F251" s="7"/>
      <c r="G251" s="8"/>
      <c r="H251" s="92"/>
    </row>
    <row r="252" spans="1:8" x14ac:dyDescent="0.2">
      <c r="A252" s="6"/>
      <c r="B252" s="10"/>
      <c r="C252" s="22" t="s">
        <v>354</v>
      </c>
      <c r="D252" s="25" t="s">
        <v>352</v>
      </c>
      <c r="E252" s="13"/>
      <c r="F252" s="45">
        <v>1265200</v>
      </c>
      <c r="G252" s="46"/>
      <c r="H252" s="93">
        <f>F252+G252</f>
        <v>1265200</v>
      </c>
    </row>
    <row r="253" spans="1:8" ht="48" customHeight="1" x14ac:dyDescent="0.2">
      <c r="A253" s="6"/>
      <c r="B253" s="83"/>
      <c r="C253" s="60"/>
      <c r="D253" s="60" t="s">
        <v>69</v>
      </c>
      <c r="E253" s="18" t="s">
        <v>355</v>
      </c>
      <c r="F253" s="7">
        <v>544500</v>
      </c>
      <c r="G253" s="8"/>
      <c r="H253" s="92">
        <v>544500</v>
      </c>
    </row>
    <row r="254" spans="1:8" ht="45" x14ac:dyDescent="0.2">
      <c r="A254" s="6"/>
      <c r="B254" s="83"/>
      <c r="C254" s="60"/>
      <c r="D254" s="60" t="s">
        <v>79</v>
      </c>
      <c r="E254" s="47" t="s">
        <v>356</v>
      </c>
      <c r="F254" s="7">
        <v>720700</v>
      </c>
      <c r="G254" s="8"/>
      <c r="H254" s="92">
        <v>720700</v>
      </c>
    </row>
    <row r="255" spans="1:8" x14ac:dyDescent="0.2">
      <c r="A255" s="6"/>
      <c r="B255" s="83" t="s">
        <v>357</v>
      </c>
      <c r="C255" s="111" t="s">
        <v>358</v>
      </c>
      <c r="D255" s="111"/>
      <c r="E255" s="111"/>
      <c r="F255" s="7"/>
      <c r="G255" s="8"/>
      <c r="H255" s="92"/>
    </row>
    <row r="256" spans="1:8" x14ac:dyDescent="0.2">
      <c r="A256" s="6"/>
      <c r="B256" s="10"/>
      <c r="C256" s="22" t="s">
        <v>359</v>
      </c>
      <c r="D256" s="25" t="s">
        <v>360</v>
      </c>
      <c r="E256" s="13"/>
      <c r="F256" s="45">
        <v>188310</v>
      </c>
      <c r="G256" s="46"/>
      <c r="H256" s="93">
        <f>F256+G256</f>
        <v>188310</v>
      </c>
    </row>
    <row r="257" spans="1:8" ht="21.75" customHeight="1" x14ac:dyDescent="0.2">
      <c r="A257" s="6"/>
      <c r="B257" s="9"/>
      <c r="C257" s="60"/>
      <c r="D257" s="60" t="s">
        <v>87</v>
      </c>
      <c r="E257" s="47" t="s">
        <v>361</v>
      </c>
      <c r="F257" s="7">
        <v>188310</v>
      </c>
      <c r="G257" s="8"/>
      <c r="H257" s="92"/>
    </row>
    <row r="258" spans="1:8" ht="12.75" customHeight="1" x14ac:dyDescent="0.2">
      <c r="A258" s="6"/>
      <c r="B258" s="83" t="s">
        <v>362</v>
      </c>
      <c r="C258" s="112" t="s">
        <v>363</v>
      </c>
      <c r="D258" s="112"/>
      <c r="E258" s="112"/>
      <c r="F258" s="7"/>
      <c r="G258" s="8"/>
      <c r="H258" s="92"/>
    </row>
    <row r="259" spans="1:8" ht="24" customHeight="1" x14ac:dyDescent="0.2">
      <c r="A259" s="6"/>
      <c r="B259" s="10"/>
      <c r="C259" s="22" t="s">
        <v>364</v>
      </c>
      <c r="D259" s="113" t="s">
        <v>363</v>
      </c>
      <c r="E259" s="114"/>
      <c r="F259" s="45">
        <v>135000</v>
      </c>
      <c r="G259" s="46"/>
      <c r="H259" s="93">
        <f>F259+G259</f>
        <v>135000</v>
      </c>
    </row>
    <row r="260" spans="1:8" ht="24" customHeight="1" x14ac:dyDescent="0.2">
      <c r="A260" s="6"/>
      <c r="B260" s="10"/>
      <c r="C260" s="22"/>
      <c r="D260" s="60" t="s">
        <v>126</v>
      </c>
      <c r="E260" s="47" t="s">
        <v>365</v>
      </c>
      <c r="F260" s="42">
        <v>0</v>
      </c>
      <c r="G260" s="46"/>
      <c r="H260" s="92">
        <v>0</v>
      </c>
    </row>
    <row r="261" spans="1:8" ht="24" customHeight="1" x14ac:dyDescent="0.2">
      <c r="A261" s="6"/>
      <c r="B261" s="83"/>
      <c r="C261" s="60"/>
      <c r="D261" s="60" t="s">
        <v>87</v>
      </c>
      <c r="E261" s="47" t="s">
        <v>366</v>
      </c>
      <c r="F261" s="7">
        <v>135000</v>
      </c>
      <c r="G261" s="8"/>
      <c r="H261" s="92">
        <v>135000</v>
      </c>
    </row>
    <row r="262" spans="1:8" ht="12.75" customHeight="1" x14ac:dyDescent="0.2">
      <c r="A262" s="6" t="s">
        <v>367</v>
      </c>
      <c r="B262" s="112" t="s">
        <v>368</v>
      </c>
      <c r="C262" s="112"/>
      <c r="D262" s="112"/>
      <c r="E262" s="112"/>
      <c r="F262" s="7"/>
      <c r="G262" s="8"/>
      <c r="H262" s="92"/>
    </row>
    <row r="263" spans="1:8" ht="12.75" customHeight="1" x14ac:dyDescent="0.2">
      <c r="A263" s="6"/>
      <c r="B263" s="10" t="s">
        <v>369</v>
      </c>
      <c r="C263" s="112" t="s">
        <v>370</v>
      </c>
      <c r="D263" s="112"/>
      <c r="E263" s="112"/>
      <c r="F263" s="7"/>
      <c r="G263" s="8"/>
      <c r="H263" s="92"/>
    </row>
    <row r="264" spans="1:8" x14ac:dyDescent="0.2">
      <c r="A264" s="6"/>
      <c r="B264" s="10"/>
      <c r="C264" s="22" t="s">
        <v>371</v>
      </c>
      <c r="D264" s="25" t="s">
        <v>370</v>
      </c>
      <c r="E264" s="13"/>
      <c r="F264" s="45">
        <v>927220</v>
      </c>
      <c r="G264" s="46"/>
      <c r="H264" s="93">
        <f>F264+G264</f>
        <v>927220</v>
      </c>
    </row>
    <row r="265" spans="1:8" x14ac:dyDescent="0.2">
      <c r="A265" s="6"/>
      <c r="B265" s="10"/>
      <c r="C265" s="22"/>
      <c r="D265" s="60" t="s">
        <v>69</v>
      </c>
      <c r="E265" s="84" t="s">
        <v>372</v>
      </c>
      <c r="F265" s="42">
        <v>0</v>
      </c>
      <c r="G265" s="43"/>
      <c r="H265" s="92">
        <v>0</v>
      </c>
    </row>
    <row r="266" spans="1:8" ht="48.75" customHeight="1" x14ac:dyDescent="0.2">
      <c r="A266" s="6"/>
      <c r="B266" s="10"/>
      <c r="C266" s="21"/>
      <c r="D266" s="60" t="s">
        <v>79</v>
      </c>
      <c r="E266" s="84" t="s">
        <v>373</v>
      </c>
      <c r="F266" s="7">
        <v>927210.89</v>
      </c>
      <c r="G266" s="8"/>
      <c r="H266" s="92">
        <v>927220</v>
      </c>
    </row>
    <row r="267" spans="1:8" s="24" customFormat="1" ht="21.95" customHeight="1" thickBot="1" x14ac:dyDescent="0.25">
      <c r="A267" s="63"/>
      <c r="B267" s="107" t="s">
        <v>374</v>
      </c>
      <c r="C267" s="108"/>
      <c r="D267" s="108"/>
      <c r="E267" s="108"/>
      <c r="F267" s="64">
        <f>F240+F244+F247+F252+F256+F259+F264</f>
        <v>3473550</v>
      </c>
      <c r="G267" s="65"/>
      <c r="H267" s="100">
        <f>H240+H244+H247+H252+H256+H259+H264</f>
        <v>3473550</v>
      </c>
    </row>
    <row r="268" spans="1:8" s="24" customFormat="1" ht="25.5" customHeight="1" thickTop="1" thickBot="1" x14ac:dyDescent="0.25">
      <c r="A268" s="85"/>
      <c r="B268" s="109" t="s">
        <v>375</v>
      </c>
      <c r="C268" s="109"/>
      <c r="D268" s="109"/>
      <c r="E268" s="109"/>
      <c r="F268" s="86">
        <f>SUM(F267+F236+F221+F215+F38)</f>
        <v>85517400.002999991</v>
      </c>
      <c r="G268" s="87"/>
      <c r="H268" s="102">
        <f>SUM(H267+H236+H221+H215+H38)</f>
        <v>85517400.002999991</v>
      </c>
    </row>
    <row r="269" spans="1:8" ht="12" thickTop="1" x14ac:dyDescent="0.2"/>
  </sheetData>
  <mergeCells count="68">
    <mergeCell ref="C19:E19"/>
    <mergeCell ref="A2:E2"/>
    <mergeCell ref="B3:E3"/>
    <mergeCell ref="B4:E4"/>
    <mergeCell ref="C5:E5"/>
    <mergeCell ref="B10:E10"/>
    <mergeCell ref="C11:E11"/>
    <mergeCell ref="D12:E12"/>
    <mergeCell ref="B14:E14"/>
    <mergeCell ref="C15:E15"/>
    <mergeCell ref="B18:E18"/>
    <mergeCell ref="C63:E63"/>
    <mergeCell ref="B22:E22"/>
    <mergeCell ref="C23:E23"/>
    <mergeCell ref="B26:E26"/>
    <mergeCell ref="C27:E27"/>
    <mergeCell ref="B38:E38"/>
    <mergeCell ref="B40:E40"/>
    <mergeCell ref="C41:E41"/>
    <mergeCell ref="C45:E45"/>
    <mergeCell ref="B52:E52"/>
    <mergeCell ref="C53:E53"/>
    <mergeCell ref="C57:E57"/>
    <mergeCell ref="C129:E129"/>
    <mergeCell ref="C66:E66"/>
    <mergeCell ref="C70:E70"/>
    <mergeCell ref="B73:E73"/>
    <mergeCell ref="C74:E74"/>
    <mergeCell ref="C84:E84"/>
    <mergeCell ref="D97:E97"/>
    <mergeCell ref="D99:E99"/>
    <mergeCell ref="C106:E106"/>
    <mergeCell ref="C115:E115"/>
    <mergeCell ref="C120:E120"/>
    <mergeCell ref="C125:E125"/>
    <mergeCell ref="B221:E221"/>
    <mergeCell ref="C167:E167"/>
    <mergeCell ref="B191:E191"/>
    <mergeCell ref="C192:E192"/>
    <mergeCell ref="C204:E204"/>
    <mergeCell ref="C207:E207"/>
    <mergeCell ref="B211:E211"/>
    <mergeCell ref="C212:E212"/>
    <mergeCell ref="B215:E215"/>
    <mergeCell ref="B216:E216"/>
    <mergeCell ref="B217:E217"/>
    <mergeCell ref="C218:E218"/>
    <mergeCell ref="B237:E237"/>
    <mergeCell ref="B238:E238"/>
    <mergeCell ref="C239:E239"/>
    <mergeCell ref="C243:E243"/>
    <mergeCell ref="C246:E246"/>
    <mergeCell ref="A1:H1"/>
    <mergeCell ref="B267:E267"/>
    <mergeCell ref="B268:E268"/>
    <mergeCell ref="C251:E251"/>
    <mergeCell ref="C255:E255"/>
    <mergeCell ref="C258:E258"/>
    <mergeCell ref="D259:E259"/>
    <mergeCell ref="B262:E262"/>
    <mergeCell ref="C263:E263"/>
    <mergeCell ref="B250:E250"/>
    <mergeCell ref="B222:E222"/>
    <mergeCell ref="B223:E223"/>
    <mergeCell ref="C224:E224"/>
    <mergeCell ref="B227:E227"/>
    <mergeCell ref="C228:E228"/>
    <mergeCell ref="B236:E236"/>
  </mergeCells>
  <pageMargins left="0" right="0" top="0.39370078740157483" bottom="0.39370078740157483" header="0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2016</vt:lpstr>
      <vt:lpstr>'2016'!Títulos_a_imprimir</vt:lpstr>
    </vt:vector>
  </TitlesOfParts>
  <Company>Congreso de los Diputados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uaulan</dc:creator>
  <cp:lastModifiedBy>Blanca Manglano La Huerta</cp:lastModifiedBy>
  <dcterms:created xsi:type="dcterms:W3CDTF">2016-05-24T11:25:20Z</dcterms:created>
  <dcterms:modified xsi:type="dcterms:W3CDTF">2016-08-12T11:40:19Z</dcterms:modified>
</cp:coreProperties>
</file>